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Richard\HEC-FDA\2.0\UnitTesting\"/>
    </mc:Choice>
  </mc:AlternateContent>
  <xr:revisionPtr revIDLastSave="0" documentId="13_ncr:1_{8AC8685C-28C2-4CED-8F0D-9F0EFE6334BE}" xr6:coauthVersionLast="47" xr6:coauthVersionMax="47" xr10:uidLastSave="{00000000-0000-0000-0000-000000000000}"/>
  <bookViews>
    <workbookView xWindow="-120" yWindow="-120" windowWidth="29040" windowHeight="15840" xr2:uid="{4F296ACD-CDAB-404B-90A1-920905B06F4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" i="1" l="1"/>
  <c r="M10" i="1"/>
  <c r="M11" i="1"/>
  <c r="M8" i="1"/>
  <c r="D4" i="1"/>
  <c r="N8" i="1"/>
  <c r="N13" i="1"/>
  <c r="N14" i="1"/>
  <c r="N15" i="1"/>
  <c r="N17" i="1"/>
  <c r="N22" i="1"/>
  <c r="N28" i="1"/>
  <c r="N29" i="1"/>
  <c r="O29" i="1"/>
  <c r="N35" i="1"/>
  <c r="N36" i="1"/>
  <c r="N44" i="1"/>
  <c r="N49" i="1"/>
  <c r="N50" i="1"/>
  <c r="N51" i="1"/>
  <c r="N53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8" i="1"/>
  <c r="K11" i="1"/>
  <c r="K24" i="1"/>
  <c r="K40" i="1"/>
  <c r="C56" i="1"/>
  <c r="K56" i="1" s="1"/>
  <c r="C55" i="1"/>
  <c r="K55" i="1" s="1"/>
  <c r="L55" i="1" s="1"/>
  <c r="C54" i="1"/>
  <c r="N54" i="1" s="1"/>
  <c r="O54" i="1" s="1"/>
  <c r="C53" i="1"/>
  <c r="K53" i="1" s="1"/>
  <c r="L53" i="1" s="1"/>
  <c r="C52" i="1"/>
  <c r="K52" i="1" s="1"/>
  <c r="C51" i="1"/>
  <c r="K51" i="1" s="1"/>
  <c r="C50" i="1"/>
  <c r="K50" i="1" s="1"/>
  <c r="L50" i="1" s="1"/>
  <c r="C49" i="1"/>
  <c r="K49" i="1" s="1"/>
  <c r="C48" i="1"/>
  <c r="K48" i="1" s="1"/>
  <c r="C47" i="1"/>
  <c r="N47" i="1" s="1"/>
  <c r="O47" i="1" s="1"/>
  <c r="C46" i="1"/>
  <c r="K46" i="1" s="1"/>
  <c r="C45" i="1"/>
  <c r="N45" i="1" s="1"/>
  <c r="O45" i="1" s="1"/>
  <c r="C44" i="1"/>
  <c r="C43" i="1"/>
  <c r="K43" i="1" s="1"/>
  <c r="C42" i="1"/>
  <c r="K42" i="1" s="1"/>
  <c r="C41" i="1"/>
  <c r="K41" i="1" s="1"/>
  <c r="C40" i="1"/>
  <c r="N40" i="1" s="1"/>
  <c r="O40" i="1" s="1"/>
  <c r="C39" i="1"/>
  <c r="N39" i="1" s="1"/>
  <c r="O39" i="1" s="1"/>
  <c r="C38" i="1"/>
  <c r="K38" i="1" s="1"/>
  <c r="C37" i="1"/>
  <c r="K37" i="1" s="1"/>
  <c r="C36" i="1"/>
  <c r="K36" i="1" s="1"/>
  <c r="C35" i="1"/>
  <c r="C34" i="1"/>
  <c r="N34" i="1" s="1"/>
  <c r="O34" i="1" s="1"/>
  <c r="C33" i="1"/>
  <c r="K33" i="1" s="1"/>
  <c r="L33" i="1" s="1"/>
  <c r="C32" i="1"/>
  <c r="K32" i="1" s="1"/>
  <c r="L32" i="1" s="1"/>
  <c r="C31" i="1"/>
  <c r="K31" i="1" s="1"/>
  <c r="C30" i="1"/>
  <c r="K30" i="1" s="1"/>
  <c r="C29" i="1"/>
  <c r="K29" i="1" s="1"/>
  <c r="C28" i="1"/>
  <c r="C27" i="1"/>
  <c r="N27" i="1" s="1"/>
  <c r="O27" i="1" s="1"/>
  <c r="C26" i="1"/>
  <c r="K26" i="1" s="1"/>
  <c r="L26" i="1" s="1"/>
  <c r="C25" i="1"/>
  <c r="K25" i="1" s="1"/>
  <c r="C24" i="1"/>
  <c r="N24" i="1" s="1"/>
  <c r="O24" i="1" s="1"/>
  <c r="C23" i="1"/>
  <c r="N23" i="1" s="1"/>
  <c r="O23" i="1" s="1"/>
  <c r="C22" i="1"/>
  <c r="K22" i="1" s="1"/>
  <c r="C21" i="1"/>
  <c r="N21" i="1" s="1"/>
  <c r="O21" i="1" s="1"/>
  <c r="C20" i="1"/>
  <c r="N20" i="1" s="1"/>
  <c r="O20" i="1" s="1"/>
  <c r="C19" i="1"/>
  <c r="N19" i="1" s="1"/>
  <c r="O19" i="1" s="1"/>
  <c r="C18" i="1"/>
  <c r="N18" i="1" s="1"/>
  <c r="O18" i="1" s="1"/>
  <c r="C17" i="1"/>
  <c r="K17" i="1" s="1"/>
  <c r="C16" i="1"/>
  <c r="K16" i="1" s="1"/>
  <c r="C15" i="1"/>
  <c r="K15" i="1" s="1"/>
  <c r="C14" i="1"/>
  <c r="K14" i="1" s="1"/>
  <c r="C13" i="1"/>
  <c r="K13" i="1" s="1"/>
  <c r="C12" i="1"/>
  <c r="N12" i="1" s="1"/>
  <c r="O12" i="1" s="1"/>
  <c r="C11" i="1"/>
  <c r="N11" i="1" s="1"/>
  <c r="O11" i="1" s="1"/>
  <c r="C10" i="1"/>
  <c r="K10" i="1" s="1"/>
  <c r="C9" i="1"/>
  <c r="N9" i="1" s="1"/>
  <c r="O9" i="1" s="1"/>
  <c r="C8" i="1"/>
  <c r="K8" i="1" s="1"/>
  <c r="C7" i="1"/>
  <c r="H7" i="1" s="1"/>
  <c r="B4" i="1"/>
  <c r="O53" i="1" s="1"/>
  <c r="K19" i="1" l="1"/>
  <c r="L19" i="1" s="1"/>
  <c r="L8" i="1"/>
  <c r="L11" i="1"/>
  <c r="O50" i="1"/>
  <c r="O35" i="1"/>
  <c r="N42" i="1"/>
  <c r="O42" i="1" s="1"/>
  <c r="L10" i="1"/>
  <c r="L22" i="1"/>
  <c r="L46" i="1"/>
  <c r="K54" i="1"/>
  <c r="L54" i="1" s="1"/>
  <c r="N56" i="1"/>
  <c r="O56" i="1" s="1"/>
  <c r="N55" i="1"/>
  <c r="O55" i="1" s="1"/>
  <c r="N48" i="1"/>
  <c r="O48" i="1" s="1"/>
  <c r="N41" i="1"/>
  <c r="O41" i="1" s="1"/>
  <c r="L42" i="1"/>
  <c r="O44" i="1"/>
  <c r="O22" i="1"/>
  <c r="L43" i="1"/>
  <c r="N43" i="1"/>
  <c r="O43" i="1" s="1"/>
  <c r="L56" i="1"/>
  <c r="N7" i="1"/>
  <c r="O28" i="1"/>
  <c r="O49" i="1"/>
  <c r="O13" i="1"/>
  <c r="L36" i="1"/>
  <c r="L48" i="1"/>
  <c r="N26" i="1"/>
  <c r="O26" i="1" s="1"/>
  <c r="L13" i="1"/>
  <c r="L25" i="1"/>
  <c r="L37" i="1"/>
  <c r="L49" i="1"/>
  <c r="K47" i="1"/>
  <c r="L47" i="1" s="1"/>
  <c r="N33" i="1"/>
  <c r="O33" i="1" s="1"/>
  <c r="N25" i="1"/>
  <c r="O25" i="1" s="1"/>
  <c r="L30" i="1"/>
  <c r="O51" i="1"/>
  <c r="O8" i="1"/>
  <c r="L31" i="1"/>
  <c r="L14" i="1"/>
  <c r="L40" i="1"/>
  <c r="N32" i="1"/>
  <c r="O32" i="1" s="1"/>
  <c r="O17" i="1"/>
  <c r="L15" i="1"/>
  <c r="L51" i="1"/>
  <c r="N46" i="1"/>
  <c r="O46" i="1" s="1"/>
  <c r="N31" i="1"/>
  <c r="O31" i="1" s="1"/>
  <c r="N10" i="1"/>
  <c r="O10" i="1" s="1"/>
  <c r="L16" i="1"/>
  <c r="L52" i="1"/>
  <c r="N38" i="1"/>
  <c r="O38" i="1" s="1"/>
  <c r="O36" i="1"/>
  <c r="O15" i="1"/>
  <c r="O14" i="1"/>
  <c r="L38" i="1"/>
  <c r="L17" i="1"/>
  <c r="L29" i="1"/>
  <c r="L41" i="1"/>
  <c r="N52" i="1"/>
  <c r="O52" i="1" s="1"/>
  <c r="N37" i="1"/>
  <c r="O37" i="1" s="1"/>
  <c r="N30" i="1"/>
  <c r="O30" i="1" s="1"/>
  <c r="N16" i="1"/>
  <c r="O16" i="1" s="1"/>
  <c r="H8" i="1"/>
  <c r="I8" i="1" s="1"/>
  <c r="H16" i="1"/>
  <c r="I16" i="1" s="1"/>
  <c r="K18" i="1"/>
  <c r="L18" i="1" s="1"/>
  <c r="K39" i="1"/>
  <c r="L39" i="1" s="1"/>
  <c r="L24" i="1"/>
  <c r="K9" i="1"/>
  <c r="L9" i="1" s="1"/>
  <c r="K45" i="1"/>
  <c r="L45" i="1" s="1"/>
  <c r="K23" i="1"/>
  <c r="L23" i="1" s="1"/>
  <c r="K44" i="1"/>
  <c r="L44" i="1" s="1"/>
  <c r="H10" i="1"/>
  <c r="I10" i="1" s="1"/>
  <c r="K7" i="1"/>
  <c r="K35" i="1"/>
  <c r="L35" i="1" s="1"/>
  <c r="K28" i="1"/>
  <c r="L28" i="1" s="1"/>
  <c r="K21" i="1"/>
  <c r="L21" i="1" s="1"/>
  <c r="K34" i="1"/>
  <c r="L34" i="1" s="1"/>
  <c r="K27" i="1"/>
  <c r="L27" i="1" s="1"/>
  <c r="K20" i="1"/>
  <c r="L20" i="1" s="1"/>
  <c r="K12" i="1"/>
  <c r="L12" i="1" s="1"/>
  <c r="E7" i="1"/>
  <c r="F7" i="1" s="1"/>
  <c r="H56" i="1"/>
  <c r="I56" i="1" s="1"/>
  <c r="H9" i="1"/>
  <c r="I9" i="1" s="1"/>
  <c r="H12" i="1"/>
  <c r="I12" i="1" s="1"/>
  <c r="I7" i="1"/>
  <c r="H11" i="1"/>
  <c r="I11" i="1" s="1"/>
  <c r="H13" i="1"/>
  <c r="I13" i="1" s="1"/>
  <c r="H15" i="1"/>
  <c r="I15" i="1" s="1"/>
  <c r="H14" i="1"/>
  <c r="I14" i="1" s="1"/>
  <c r="N60" i="1" l="1"/>
  <c r="O7" i="1"/>
  <c r="O60" i="1" s="1"/>
  <c r="H21" i="1"/>
  <c r="I21" i="1" s="1"/>
  <c r="H17" i="1"/>
  <c r="I17" i="1" s="1"/>
  <c r="H20" i="1"/>
  <c r="I20" i="1" s="1"/>
  <c r="H19" i="1"/>
  <c r="I19" i="1" s="1"/>
  <c r="H22" i="1"/>
  <c r="I22" i="1" s="1"/>
  <c r="H23" i="1"/>
  <c r="I23" i="1" s="1"/>
  <c r="H18" i="1"/>
  <c r="I18" i="1" s="1"/>
  <c r="L7" i="1"/>
  <c r="L60" i="1" s="1"/>
  <c r="K60" i="1"/>
  <c r="H24" i="1" l="1"/>
  <c r="I24" i="1" s="1"/>
  <c r="H25" i="1" l="1"/>
  <c r="I25" i="1" s="1"/>
  <c r="H26" i="1" l="1"/>
  <c r="I26" i="1" s="1"/>
  <c r="H27" i="1" l="1"/>
  <c r="I27" i="1" l="1"/>
  <c r="H28" i="1"/>
  <c r="I28" i="1" s="1"/>
  <c r="H29" i="1" l="1"/>
  <c r="I29" i="1" s="1"/>
  <c r="H30" i="1" l="1"/>
  <c r="I30" i="1" s="1"/>
  <c r="H31" i="1" l="1"/>
  <c r="I31" i="1" s="1"/>
  <c r="H32" i="1" l="1"/>
  <c r="I32" i="1" s="1"/>
  <c r="H33" i="1" l="1"/>
  <c r="I33" i="1" s="1"/>
  <c r="H34" i="1" l="1"/>
  <c r="I34" i="1" s="1"/>
  <c r="H35" i="1" l="1"/>
  <c r="I35" i="1" s="1"/>
  <c r="H36" i="1" l="1"/>
  <c r="I36" i="1" s="1"/>
  <c r="H37" i="1" l="1"/>
  <c r="I37" i="1" s="1"/>
  <c r="H38" i="1" l="1"/>
  <c r="I38" i="1" s="1"/>
  <c r="H39" i="1" l="1"/>
  <c r="I39" i="1" s="1"/>
  <c r="H40" i="1" l="1"/>
  <c r="I40" i="1" s="1"/>
  <c r="H41" i="1" l="1"/>
  <c r="I41" i="1" s="1"/>
  <c r="H42" i="1" l="1"/>
  <c r="I42" i="1" s="1"/>
  <c r="H43" i="1" l="1"/>
  <c r="I43" i="1" s="1"/>
  <c r="H44" i="1" l="1"/>
  <c r="I44" i="1" s="1"/>
  <c r="H45" i="1" l="1"/>
  <c r="I45" i="1" s="1"/>
  <c r="H46" i="1" l="1"/>
  <c r="I46" i="1" s="1"/>
  <c r="H47" i="1" l="1"/>
  <c r="I47" i="1" s="1"/>
  <c r="H48" i="1" l="1"/>
  <c r="I48" i="1" s="1"/>
  <c r="H49" i="1" l="1"/>
  <c r="I49" i="1" s="1"/>
  <c r="H50" i="1" l="1"/>
  <c r="I50" i="1" s="1"/>
  <c r="H51" i="1" l="1"/>
  <c r="I51" i="1" s="1"/>
  <c r="H52" i="1" l="1"/>
  <c r="I52" i="1" s="1"/>
  <c r="H53" i="1" l="1"/>
  <c r="I53" i="1" s="1"/>
  <c r="H55" i="1" l="1"/>
  <c r="H54" i="1"/>
  <c r="I54" i="1" s="1"/>
  <c r="I55" i="1" l="1"/>
  <c r="I60" i="1" s="1"/>
  <c r="H60" i="1"/>
  <c r="E50" i="1"/>
  <c r="F50" i="1" s="1"/>
  <c r="E15" i="1"/>
  <c r="F15" i="1" s="1"/>
  <c r="E11" i="1"/>
  <c r="F11" i="1" s="1"/>
  <c r="E47" i="1"/>
  <c r="F47" i="1" s="1"/>
  <c r="E12" i="1"/>
  <c r="F12" i="1" s="1"/>
  <c r="E30" i="1"/>
  <c r="F30" i="1"/>
  <c r="E10" i="1"/>
  <c r="F10" i="1" s="1"/>
  <c r="E35" i="1"/>
  <c r="F35" i="1" s="1"/>
  <c r="E36" i="1"/>
  <c r="F36" i="1" s="1"/>
  <c r="E13" i="1"/>
  <c r="F13" i="1" s="1"/>
  <c r="E23" i="1"/>
  <c r="F23" i="1" s="1"/>
  <c r="E14" i="1"/>
  <c r="F14" i="1" s="1"/>
  <c r="E26" i="1"/>
  <c r="F26" i="1" s="1"/>
  <c r="E37" i="1"/>
  <c r="F37" i="1" s="1"/>
  <c r="E42" i="1"/>
  <c r="F42" i="1" s="1"/>
  <c r="E31" i="1"/>
  <c r="F31" i="1" s="1"/>
  <c r="E20" i="1"/>
  <c r="F20" i="1" s="1"/>
  <c r="E49" i="1"/>
  <c r="F49" i="1"/>
  <c r="E28" i="1"/>
  <c r="F28" i="1" s="1"/>
  <c r="E18" i="1"/>
  <c r="F18" i="1" s="1"/>
  <c r="E51" i="1"/>
  <c r="F51" i="1" s="1"/>
  <c r="E46" i="1"/>
  <c r="F46" i="1" s="1"/>
  <c r="E16" i="1"/>
  <c r="F16" i="1" s="1"/>
  <c r="E17" i="1"/>
  <c r="F17" i="1" s="1"/>
  <c r="E41" i="1"/>
  <c r="F41" i="1" s="1"/>
  <c r="E24" i="1"/>
  <c r="F24" i="1" s="1"/>
  <c r="E8" i="1"/>
  <c r="E19" i="1"/>
  <c r="F19" i="1" s="1"/>
  <c r="E25" i="1"/>
  <c r="F25" i="1" s="1"/>
  <c r="E48" i="1"/>
  <c r="F48" i="1" s="1"/>
  <c r="E43" i="1"/>
  <c r="F43" i="1" s="1"/>
  <c r="E53" i="1"/>
  <c r="F53" i="1" s="1"/>
  <c r="E39" i="1"/>
  <c r="F39" i="1" s="1"/>
  <c r="E55" i="1"/>
  <c r="F55" i="1" s="1"/>
  <c r="E56" i="1"/>
  <c r="F56" i="1" s="1"/>
  <c r="E45" i="1"/>
  <c r="F45" i="1" s="1"/>
  <c r="E52" i="1"/>
  <c r="F52" i="1" s="1"/>
  <c r="E21" i="1"/>
  <c r="F21" i="1"/>
  <c r="E40" i="1"/>
  <c r="F40" i="1" s="1"/>
  <c r="E44" i="1"/>
  <c r="F44" i="1" s="1"/>
  <c r="E54" i="1"/>
  <c r="F54" i="1" s="1"/>
  <c r="E29" i="1"/>
  <c r="F29" i="1" s="1"/>
  <c r="E33" i="1"/>
  <c r="F33" i="1"/>
  <c r="E34" i="1"/>
  <c r="F34" i="1" s="1"/>
  <c r="E27" i="1"/>
  <c r="F27" i="1" s="1"/>
  <c r="E32" i="1"/>
  <c r="F32" i="1"/>
  <c r="E9" i="1"/>
  <c r="F9" i="1"/>
  <c r="E22" i="1"/>
  <c r="F22" i="1" s="1"/>
  <c r="E38" i="1"/>
  <c r="F38" i="1" s="1"/>
  <c r="E60" i="1" l="1"/>
  <c r="F8" i="1"/>
  <c r="F60" i="1" s="1"/>
</calcChain>
</file>

<file path=xl/sharedStrings.xml><?xml version="1.0" encoding="utf-8"?>
<sst xmlns="http://schemas.openxmlformats.org/spreadsheetml/2006/main" count="30" uniqueCount="25">
  <si>
    <t>Discount Rate</t>
  </si>
  <si>
    <t xml:space="preserve">Period of Analysis </t>
  </si>
  <si>
    <t>PVIFA</t>
  </si>
  <si>
    <t>YEAR</t>
  </si>
  <si>
    <t>Period</t>
  </si>
  <si>
    <t>PVIF</t>
  </si>
  <si>
    <t xml:space="preserve"> </t>
  </si>
  <si>
    <t>HEC-FDA EEAD UNIT TEST CALCULATIONS</t>
  </si>
  <si>
    <t>Case 1 Damages</t>
  </si>
  <si>
    <t>Case 1 Damages PV</t>
  </si>
  <si>
    <t>Case 1 damages Annualized</t>
  </si>
  <si>
    <t>Case 2 Damages</t>
  </si>
  <si>
    <t>Case 2 Damages PV</t>
  </si>
  <si>
    <t>Case 2 Annualized Damages</t>
  </si>
  <si>
    <t>Case 1 PV</t>
  </si>
  <si>
    <t>Case 1 Annualized</t>
  </si>
  <si>
    <t>Case 2 PV</t>
  </si>
  <si>
    <t>Case 2 Annualized</t>
  </si>
  <si>
    <t>Case 3 Damages</t>
  </si>
  <si>
    <t xml:space="preserve">Case 3 Annualized </t>
  </si>
  <si>
    <t>Case 3 PV</t>
  </si>
  <si>
    <t>Case 4 Damages</t>
  </si>
  <si>
    <t>Case 4 PV</t>
  </si>
  <si>
    <t xml:space="preserve">Case 4 Annualized </t>
  </si>
  <si>
    <t>Case 4 Annualized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</si>
</sst>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7E1A8-40AE-46ED-BB41-57B83DC59FFA}">
  <dimension ref="A1:O60"/>
  <sheetViews>
    <sheetView tabSelected="1" topLeftCell="B1" zoomScaleNormal="100" workbookViewId="0">
      <selection activeCell="B31" sqref="A31:XFD31"/>
    </sheetView>
  </sheetViews>
  <sheetFormatPr defaultRowHeight="15" x14ac:dyDescent="0.25"/>
  <cols>
    <col min="1" max="1" width="48.85546875" bestFit="1" customWidth="1"/>
    <col min="2" max="3" width="12" bestFit="1" customWidth="1"/>
    <col min="4" max="4" width="22.28515625" bestFit="1" customWidth="1"/>
    <col min="5" max="5" width="24.85546875" bestFit="1" customWidth="1"/>
    <col min="6" max="6" width="31.5703125" bestFit="1" customWidth="1"/>
    <col min="7" max="7" width="19.7109375" bestFit="1" customWidth="1"/>
    <col min="8" max="8" width="22.28515625" bestFit="1" customWidth="1"/>
    <col min="9" max="9" width="29.140625" bestFit="1" customWidth="1"/>
  </cols>
  <sheetData>
    <row r="1" spans="1:15" x14ac:dyDescent="0.25">
      <c r="A1" t="s">
        <v>7</v>
      </c>
    </row>
    <row r="2" spans="1:15" x14ac:dyDescent="0.25">
      <c r="A2" t="s">
        <v>0</v>
      </c>
      <c r="B2">
        <v>0.03</v>
      </c>
    </row>
    <row r="3" spans="1:15" x14ac:dyDescent="0.25">
      <c r="A3" t="s">
        <v>1</v>
      </c>
      <c r="B3">
        <v>50</v>
      </c>
    </row>
    <row r="4" spans="1:15" x14ac:dyDescent="0.25">
      <c r="A4" t="s">
        <v>2</v>
      </c>
      <c r="B4">
        <f>((1-(1/((1+B2)^B3)))/B2)</f>
        <v>25.729764007008203</v>
      </c>
      <c r="D4">
        <f>2072-2023+1</f>
        <v>50</v>
      </c>
    </row>
    <row r="6" spans="1:15" x14ac:dyDescent="0.25">
      <c r="A6" t="s">
        <v>3</v>
      </c>
      <c r="B6" t="s">
        <v>4</v>
      </c>
      <c r="C6" t="s">
        <v>5</v>
      </c>
      <c r="D6" t="s">
        <v>8</v>
      </c>
      <c r="E6" t="s">
        <v>9</v>
      </c>
      <c r="F6" t="s">
        <v>10</v>
      </c>
      <c r="G6" t="s">
        <v>11</v>
      </c>
      <c r="H6" t="s">
        <v>12</v>
      </c>
      <c r="I6" t="s">
        <v>13</v>
      </c>
      <c r="J6" t="s">
        <v>18</v>
      </c>
      <c r="K6" t="s">
        <v>12</v>
      </c>
      <c r="L6" t="s">
        <v>19</v>
      </c>
      <c r="M6" t="s">
        <v>21</v>
      </c>
      <c r="N6" t="s">
        <v>22</v>
      </c>
      <c r="O6" t="s">
        <v>23</v>
      </c>
    </row>
    <row r="7" spans="1:15" x14ac:dyDescent="0.25">
      <c r="A7">
        <v>2023</v>
      </c>
      <c r="B7">
        <v>1</v>
      </c>
      <c r="C7">
        <f>(1/((1+$B$2)^B7))</f>
        <v>0.970873786407767</v>
      </c>
      <c r="D7">
        <v>35000</v>
      </c>
      <c r="E7">
        <f>C7*D7</f>
        <v>33980.582524271842</v>
      </c>
      <c r="F7">
        <f>E7/$B$4</f>
        <v>1320.6721412219833</v>
      </c>
      <c r="G7">
        <v>0</v>
      </c>
      <c r="H7">
        <f t="shared" ref="H7:H57" si="0">G7*C7</f>
        <v>0</v>
      </c>
      <c r="I7">
        <f>H7/$B$4</f>
        <v>0</v>
      </c>
      <c r="J7">
        <v>35000</v>
      </c>
      <c r="K7">
        <f>J7*C7</f>
        <v>33980.582524271842</v>
      </c>
      <c r="L7">
        <f>K7/$B$4</f>
        <v>1320.6721412219833</v>
      </c>
      <c r="M7">
        <v>35000</v>
      </c>
      <c r="N7">
        <f>M7*C7</f>
        <v>33980.582524271842</v>
      </c>
      <c r="O7">
        <f>N7/$B$4</f>
        <v>1320.6721412219833</v>
      </c>
    </row>
    <row r="8" spans="1:15" x14ac:dyDescent="0.25">
      <c r="A8">
        <v>2024</v>
      </c>
      <c r="B8">
        <v>2</v>
      </c>
      <c r="C8">
        <f>(1/((1+$B$2)^B8))</f>
        <v>0.94259590913375435</v>
      </c>
      <c r="D8">
        <f>$D$7+($D$56-$D$7)*((B8-1)/($B$3-1))</f>
        <v>35306.122448979593</v>
      </c>
      <c r="E8">
        <f t="shared" ref="E8:E57" si="1">C8*D8</f>
        <v>33279.406587783575</v>
      </c>
      <c r="F8">
        <f t="shared" ref="F8:F57" si="2">E8/$B$4</f>
        <v>1293.4205917597619</v>
      </c>
      <c r="G8">
        <f>$G$7+($G$56-$G$7)*((B8-1)/($B$3-1))</f>
        <v>20.408163265306122</v>
      </c>
      <c r="H8">
        <f t="shared" si="0"/>
        <v>19.236651206811313</v>
      </c>
      <c r="I8">
        <f t="shared" ref="I8:I57" si="3">H8/$B$4</f>
        <v>0.74764196055477561</v>
      </c>
      <c r="J8">
        <v>35000</v>
      </c>
      <c r="K8">
        <f t="shared" ref="K8:K57" si="4">J8*C8</f>
        <v>32990.856819681401</v>
      </c>
      <c r="L8">
        <f t="shared" ref="L8:L57" si="5">K8/$B$4</f>
        <v>1282.2059623514401</v>
      </c>
      <c r="M8">
        <f>$M$7+($M$31-$M$7)*((B8-1)/($B$31-1))</f>
        <v>35625</v>
      </c>
      <c r="N8">
        <f t="shared" ref="N8:N56" si="6">M8*C8</f>
        <v>33579.979262889996</v>
      </c>
      <c r="O8">
        <f t="shared" ref="O8:O56" si="7">N8/$B$4</f>
        <v>1305.1024973934302</v>
      </c>
    </row>
    <row r="9" spans="1:15" x14ac:dyDescent="0.25">
      <c r="A9">
        <v>2025</v>
      </c>
      <c r="B9">
        <v>3</v>
      </c>
      <c r="C9">
        <f>(1/((1+$B$2)^B9))</f>
        <v>0.91514165935315961</v>
      </c>
      <c r="D9">
        <f t="shared" ref="D9:D55" si="8">$D$7+($D$56-$D$7)*((B9-1)/($B$3-1))</f>
        <v>35612.244897959186</v>
      </c>
      <c r="E9">
        <f t="shared" si="1"/>
        <v>32590.248889209463</v>
      </c>
      <c r="F9">
        <f t="shared" si="2"/>
        <v>1266.6361370563918</v>
      </c>
      <c r="G9">
        <f t="shared" ref="G9:G55" si="9">$G$7+($G$56-$G$7)*((B9-1)/($B$3-1))</f>
        <v>40.816326530612244</v>
      </c>
      <c r="H9">
        <f t="shared" si="0"/>
        <v>37.352720789924881</v>
      </c>
      <c r="I9">
        <f t="shared" si="3"/>
        <v>1.4517319622422828</v>
      </c>
      <c r="J9">
        <v>35000</v>
      </c>
      <c r="K9">
        <f t="shared" si="4"/>
        <v>32029.958077360585</v>
      </c>
      <c r="L9">
        <f t="shared" si="5"/>
        <v>1244.8601576227575</v>
      </c>
      <c r="M9">
        <f t="shared" ref="M9:M11" si="10">$M$7+($M$31-$M$7)*((B9-1)/($B$31-1))</f>
        <v>36250</v>
      </c>
      <c r="N9">
        <f t="shared" si="6"/>
        <v>33173.885151552036</v>
      </c>
      <c r="O9">
        <f t="shared" si="7"/>
        <v>1289.3194489664274</v>
      </c>
    </row>
    <row r="10" spans="1:15" x14ac:dyDescent="0.25">
      <c r="A10">
        <v>2026</v>
      </c>
      <c r="B10">
        <v>4</v>
      </c>
      <c r="C10">
        <f>(1/((1+$B$2)^B10))</f>
        <v>0.888487047915689</v>
      </c>
      <c r="D10">
        <f t="shared" si="8"/>
        <v>35918.367346938772</v>
      </c>
      <c r="E10">
        <f t="shared" si="1"/>
        <v>31913.004170032909</v>
      </c>
      <c r="F10">
        <f t="shared" si="2"/>
        <v>1240.3146861875814</v>
      </c>
      <c r="G10">
        <f t="shared" si="9"/>
        <v>61.224489795918366</v>
      </c>
      <c r="H10">
        <f t="shared" si="0"/>
        <v>54.397166198919734</v>
      </c>
      <c r="I10">
        <f t="shared" si="3"/>
        <v>2.1141727605470142</v>
      </c>
      <c r="J10">
        <v>35000</v>
      </c>
      <c r="K10">
        <f t="shared" si="4"/>
        <v>31097.046677049115</v>
      </c>
      <c r="L10">
        <f t="shared" si="5"/>
        <v>1208.6020947793763</v>
      </c>
      <c r="M10">
        <f t="shared" si="10"/>
        <v>36875</v>
      </c>
      <c r="N10">
        <f t="shared" si="6"/>
        <v>32762.959891891031</v>
      </c>
      <c r="O10">
        <f t="shared" si="7"/>
        <v>1273.3486355711286</v>
      </c>
    </row>
    <row r="11" spans="1:15" x14ac:dyDescent="0.25">
      <c r="A11">
        <v>2027</v>
      </c>
      <c r="B11">
        <v>5</v>
      </c>
      <c r="C11">
        <f>(1/((1+$B$2)^B11))</f>
        <v>0.86260878438416411</v>
      </c>
      <c r="D11">
        <f t="shared" si="8"/>
        <v>36224.489795918365</v>
      </c>
      <c r="E11">
        <f t="shared" si="1"/>
        <v>31247.5631077937</v>
      </c>
      <c r="F11">
        <f t="shared" si="2"/>
        <v>1214.4519902818608</v>
      </c>
      <c r="G11">
        <f t="shared" si="9"/>
        <v>81.632653061224488</v>
      </c>
      <c r="H11">
        <f t="shared" si="0"/>
        <v>70.417043623197074</v>
      </c>
      <c r="I11">
        <f t="shared" si="3"/>
        <v>2.7367932175365879</v>
      </c>
      <c r="J11">
        <v>35000</v>
      </c>
      <c r="K11">
        <f t="shared" si="4"/>
        <v>30191.307453445745</v>
      </c>
      <c r="L11">
        <f t="shared" si="5"/>
        <v>1173.4000920188121</v>
      </c>
      <c r="M11">
        <f t="shared" si="10"/>
        <v>37500</v>
      </c>
      <c r="N11">
        <f t="shared" si="6"/>
        <v>32347.829414406155</v>
      </c>
      <c r="O11">
        <f t="shared" si="7"/>
        <v>1257.21438430587</v>
      </c>
    </row>
    <row r="12" spans="1:15" x14ac:dyDescent="0.25">
      <c r="A12">
        <v>2028</v>
      </c>
      <c r="B12">
        <v>6</v>
      </c>
      <c r="C12">
        <f>(1/((1+$B$2)^B12))</f>
        <v>0.83748425668365445</v>
      </c>
      <c r="D12">
        <f t="shared" si="8"/>
        <v>36530.612244897959</v>
      </c>
      <c r="E12">
        <f t="shared" si="1"/>
        <v>30593.812642117173</v>
      </c>
      <c r="F12">
        <f t="shared" si="2"/>
        <v>1189.0436551918669</v>
      </c>
      <c r="G12">
        <f t="shared" si="9"/>
        <v>102.04081632653062</v>
      </c>
      <c r="H12">
        <f t="shared" si="0"/>
        <v>85.457577212617807</v>
      </c>
      <c r="I12">
        <f t="shared" si="3"/>
        <v>3.3213509921560536</v>
      </c>
      <c r="J12">
        <v>35000</v>
      </c>
      <c r="K12">
        <f t="shared" si="4"/>
        <v>29311.948983927905</v>
      </c>
      <c r="L12">
        <f t="shared" si="5"/>
        <v>1139.2233903095262</v>
      </c>
      <c r="M12">
        <f t="shared" ref="M9:M30" si="11">$M$7+($M$31-$M$7)*((B12-1)/($B$31-1))</f>
        <v>38125</v>
      </c>
      <c r="N12">
        <f t="shared" si="6"/>
        <v>31929.087286064325</v>
      </c>
      <c r="O12">
        <f t="shared" si="7"/>
        <v>1240.9397644443054</v>
      </c>
    </row>
    <row r="13" spans="1:15" x14ac:dyDescent="0.25">
      <c r="A13">
        <v>2029</v>
      </c>
      <c r="B13">
        <v>7</v>
      </c>
      <c r="C13">
        <f>(1/((1+$B$2)^B13))</f>
        <v>0.81309151134335378</v>
      </c>
      <c r="D13">
        <f t="shared" si="8"/>
        <v>36836.734693877552</v>
      </c>
      <c r="E13">
        <f t="shared" si="1"/>
        <v>29951.636285199053</v>
      </c>
      <c r="F13">
        <f t="shared" si="2"/>
        <v>1164.0851535614904</v>
      </c>
      <c r="G13">
        <f t="shared" si="9"/>
        <v>122.44897959183673</v>
      </c>
      <c r="H13">
        <f t="shared" si="0"/>
        <v>99.562225878778008</v>
      </c>
      <c r="I13">
        <f t="shared" si="3"/>
        <v>3.8695351364924888</v>
      </c>
      <c r="J13">
        <v>35000</v>
      </c>
      <c r="K13">
        <f t="shared" si="4"/>
        <v>28458.202897017381</v>
      </c>
      <c r="L13">
        <f t="shared" si="5"/>
        <v>1106.0421265141031</v>
      </c>
      <c r="M13">
        <f t="shared" si="11"/>
        <v>38750</v>
      </c>
      <c r="N13">
        <f t="shared" si="6"/>
        <v>31507.296064554957</v>
      </c>
      <c r="O13">
        <f t="shared" si="7"/>
        <v>1224.5466400691855</v>
      </c>
    </row>
    <row r="14" spans="1:15" x14ac:dyDescent="0.25">
      <c r="A14">
        <v>2030</v>
      </c>
      <c r="B14">
        <v>8</v>
      </c>
      <c r="C14">
        <f>(1/((1+$B$2)^B14))</f>
        <v>0.78940923431393573</v>
      </c>
      <c r="D14">
        <f t="shared" si="8"/>
        <v>37142.857142857145</v>
      </c>
      <c r="E14">
        <f t="shared" si="1"/>
        <v>29320.914417374755</v>
      </c>
      <c r="F14">
        <f t="shared" si="2"/>
        <v>1139.5718363133219</v>
      </c>
      <c r="G14">
        <f t="shared" si="9"/>
        <v>142.85714285714286</v>
      </c>
      <c r="H14">
        <f t="shared" si="0"/>
        <v>112.77274775913368</v>
      </c>
      <c r="I14">
        <f t="shared" si="3"/>
        <v>4.3829686012050848</v>
      </c>
      <c r="J14">
        <v>35000</v>
      </c>
      <c r="K14">
        <f t="shared" si="4"/>
        <v>27629.32320098775</v>
      </c>
      <c r="L14">
        <f t="shared" si="5"/>
        <v>1073.8273072952456</v>
      </c>
      <c r="M14">
        <f t="shared" si="11"/>
        <v>39375</v>
      </c>
      <c r="N14">
        <f t="shared" si="6"/>
        <v>31082.988601111218</v>
      </c>
      <c r="O14">
        <f t="shared" si="7"/>
        <v>1208.0557207071513</v>
      </c>
    </row>
    <row r="15" spans="1:15" x14ac:dyDescent="0.25">
      <c r="A15">
        <v>2031</v>
      </c>
      <c r="B15">
        <v>9</v>
      </c>
      <c r="C15">
        <f>(1/((1+$B$2)^B15))</f>
        <v>0.76641673234362695</v>
      </c>
      <c r="D15">
        <f t="shared" si="8"/>
        <v>37448.979591836731</v>
      </c>
      <c r="E15">
        <f t="shared" si="1"/>
        <v>28701.524568378678</v>
      </c>
      <c r="F15">
        <f t="shared" si="2"/>
        <v>1115.4989435799346</v>
      </c>
      <c r="G15">
        <f t="shared" si="9"/>
        <v>163.26530612244898</v>
      </c>
      <c r="H15">
        <f t="shared" si="0"/>
        <v>125.12926242344929</v>
      </c>
      <c r="I15">
        <f t="shared" si="3"/>
        <v>4.8632106532095252</v>
      </c>
      <c r="J15">
        <v>35000</v>
      </c>
      <c r="K15">
        <f t="shared" si="4"/>
        <v>26824.585632026945</v>
      </c>
      <c r="L15">
        <f t="shared" si="5"/>
        <v>1042.550783781792</v>
      </c>
      <c r="M15">
        <f t="shared" si="11"/>
        <v>40000</v>
      </c>
      <c r="N15">
        <f t="shared" si="6"/>
        <v>30656.669293745079</v>
      </c>
      <c r="O15">
        <f t="shared" si="7"/>
        <v>1191.4866100363338</v>
      </c>
    </row>
    <row r="16" spans="1:15" x14ac:dyDescent="0.25">
      <c r="A16">
        <v>2032</v>
      </c>
      <c r="B16">
        <v>10</v>
      </c>
      <c r="C16">
        <f>(1/((1+$B$2)^B16))</f>
        <v>0.74409391489672516</v>
      </c>
      <c r="D16">
        <f t="shared" si="8"/>
        <v>37755.102040816324</v>
      </c>
      <c r="E16">
        <f t="shared" si="1"/>
        <v>28093.341684876355</v>
      </c>
      <c r="F16">
        <f t="shared" si="2"/>
        <v>1091.8616151016529</v>
      </c>
      <c r="G16">
        <f t="shared" si="9"/>
        <v>183.67346938775512</v>
      </c>
      <c r="H16">
        <f t="shared" si="0"/>
        <v>136.67031089939852</v>
      </c>
      <c r="I16">
        <f t="shared" si="3"/>
        <v>5.3117592086026377</v>
      </c>
      <c r="J16">
        <v>35000</v>
      </c>
      <c r="K16">
        <f t="shared" si="4"/>
        <v>26043.287021385382</v>
      </c>
      <c r="L16">
        <f t="shared" si="5"/>
        <v>1012.1852269726136</v>
      </c>
      <c r="M16">
        <f t="shared" si="11"/>
        <v>40625</v>
      </c>
      <c r="N16">
        <f t="shared" si="6"/>
        <v>30228.815292679461</v>
      </c>
      <c r="O16">
        <f t="shared" si="7"/>
        <v>1174.8578527360694</v>
      </c>
    </row>
    <row r="17" spans="1:15" x14ac:dyDescent="0.25">
      <c r="A17">
        <v>2033</v>
      </c>
      <c r="B17">
        <v>11</v>
      </c>
      <c r="C17">
        <f>(1/((1+$B$2)^B17))</f>
        <v>0.72242127659876232</v>
      </c>
      <c r="D17">
        <f t="shared" si="8"/>
        <v>38061.224489795917</v>
      </c>
      <c r="E17">
        <f t="shared" si="1"/>
        <v>27496.238384830442</v>
      </c>
      <c r="F17">
        <f t="shared" si="2"/>
        <v>1068.6549001126125</v>
      </c>
      <c r="G17">
        <f t="shared" si="9"/>
        <v>204.08163265306123</v>
      </c>
      <c r="H17">
        <f t="shared" si="0"/>
        <v>147.43291359158417</v>
      </c>
      <c r="I17">
        <f t="shared" si="3"/>
        <v>5.7300530837137407</v>
      </c>
      <c r="J17">
        <v>35000</v>
      </c>
      <c r="K17">
        <f t="shared" si="4"/>
        <v>25284.744680956683</v>
      </c>
      <c r="L17">
        <f t="shared" si="5"/>
        <v>982.7041038569065</v>
      </c>
      <c r="M17">
        <f t="shared" si="11"/>
        <v>41250</v>
      </c>
      <c r="N17">
        <f t="shared" si="6"/>
        <v>29799.877659698945</v>
      </c>
      <c r="O17">
        <f t="shared" si="7"/>
        <v>1158.1869795456396</v>
      </c>
    </row>
    <row r="18" spans="1:15" x14ac:dyDescent="0.25">
      <c r="A18">
        <v>2034</v>
      </c>
      <c r="B18">
        <v>12</v>
      </c>
      <c r="C18">
        <f>(1/((1+$B$2)^B18))</f>
        <v>0.70137988019297326</v>
      </c>
      <c r="D18">
        <f t="shared" si="8"/>
        <v>38367.34693877551</v>
      </c>
      <c r="E18">
        <f t="shared" si="1"/>
        <v>26910.085199240606</v>
      </c>
      <c r="F18">
        <f t="shared" si="2"/>
        <v>1045.8737667361004</v>
      </c>
      <c r="G18">
        <f t="shared" si="9"/>
        <v>224.48979591836735</v>
      </c>
      <c r="H18">
        <f t="shared" si="0"/>
        <v>157.45262616576952</v>
      </c>
      <c r="I18">
        <f t="shared" si="3"/>
        <v>6.1194741670729274</v>
      </c>
      <c r="J18">
        <v>35000</v>
      </c>
      <c r="K18">
        <f t="shared" si="4"/>
        <v>24548.295806754064</v>
      </c>
      <c r="L18">
        <f t="shared" si="5"/>
        <v>954.08165423000639</v>
      </c>
      <c r="M18">
        <f t="shared" si="11"/>
        <v>41875</v>
      </c>
      <c r="N18">
        <f t="shared" si="6"/>
        <v>29370.282483080755</v>
      </c>
      <c r="O18">
        <f t="shared" si="7"/>
        <v>1141.4905505966149</v>
      </c>
    </row>
    <row r="19" spans="1:15" x14ac:dyDescent="0.25">
      <c r="A19">
        <v>2035</v>
      </c>
      <c r="B19">
        <v>13</v>
      </c>
      <c r="C19">
        <f>(1/((1+$B$2)^B19))</f>
        <v>0.68095133999317792</v>
      </c>
      <c r="D19">
        <f t="shared" si="8"/>
        <v>38673.469387755104</v>
      </c>
      <c r="E19">
        <f t="shared" si="1"/>
        <v>26334.750801776983</v>
      </c>
      <c r="F19">
        <f t="shared" si="2"/>
        <v>1023.5131109093732</v>
      </c>
      <c r="G19">
        <f t="shared" si="9"/>
        <v>244.89795918367346</v>
      </c>
      <c r="H19">
        <f t="shared" si="0"/>
        <v>166.76359346771704</v>
      </c>
      <c r="I19">
        <f t="shared" si="3"/>
        <v>6.4813495149933917</v>
      </c>
      <c r="J19">
        <v>35000</v>
      </c>
      <c r="K19">
        <f t="shared" si="4"/>
        <v>23833.296899761226</v>
      </c>
      <c r="L19">
        <f t="shared" si="5"/>
        <v>926.29286818447213</v>
      </c>
      <c r="M19">
        <f t="shared" si="11"/>
        <v>42500</v>
      </c>
      <c r="N19">
        <f t="shared" si="6"/>
        <v>28940.431949710062</v>
      </c>
      <c r="O19">
        <f t="shared" si="7"/>
        <v>1124.7841970811448</v>
      </c>
    </row>
    <row r="20" spans="1:15" x14ac:dyDescent="0.25">
      <c r="A20">
        <v>2036</v>
      </c>
      <c r="B20">
        <v>14</v>
      </c>
      <c r="C20">
        <f>(1/((1+$B$2)^B20))</f>
        <v>0.66111780581861923</v>
      </c>
      <c r="D20">
        <f t="shared" si="8"/>
        <v>38979.591836734697</v>
      </c>
      <c r="E20">
        <f t="shared" si="1"/>
        <v>25770.102226807405</v>
      </c>
      <c r="F20">
        <f t="shared" si="2"/>
        <v>1001.5677648573929</v>
      </c>
      <c r="G20">
        <f t="shared" si="9"/>
        <v>265.30612244897964</v>
      </c>
      <c r="H20">
        <f t="shared" si="0"/>
        <v>175.39860154371533</v>
      </c>
      <c r="I20">
        <f t="shared" si="3"/>
        <v>6.8169533733749264</v>
      </c>
      <c r="J20">
        <v>35000</v>
      </c>
      <c r="K20">
        <f t="shared" si="4"/>
        <v>23139.123203651674</v>
      </c>
      <c r="L20">
        <f t="shared" si="5"/>
        <v>899.31346425676907</v>
      </c>
      <c r="M20">
        <f t="shared" si="11"/>
        <v>43125</v>
      </c>
      <c r="N20">
        <f t="shared" si="6"/>
        <v>28510.705375927955</v>
      </c>
      <c r="O20">
        <f t="shared" si="7"/>
        <v>1108.0826613163761</v>
      </c>
    </row>
    <row r="21" spans="1:15" x14ac:dyDescent="0.25">
      <c r="A21">
        <v>2037</v>
      </c>
      <c r="B21">
        <v>15</v>
      </c>
      <c r="C21">
        <f>(1/((1+$B$2)^B21))</f>
        <v>0.64186194739671765</v>
      </c>
      <c r="D21">
        <f t="shared" si="8"/>
        <v>39285.714285714283</v>
      </c>
      <c r="E21">
        <f t="shared" si="1"/>
        <v>25216.005076299622</v>
      </c>
      <c r="F21">
        <f t="shared" si="2"/>
        <v>980.03250513418448</v>
      </c>
      <c r="G21">
        <f t="shared" si="9"/>
        <v>285.71428571428572</v>
      </c>
      <c r="H21">
        <f t="shared" si="0"/>
        <v>183.38912782763362</v>
      </c>
      <c r="I21">
        <f t="shared" si="3"/>
        <v>7.1275091282486143</v>
      </c>
      <c r="J21">
        <v>35000</v>
      </c>
      <c r="K21">
        <f t="shared" si="4"/>
        <v>22465.168158885117</v>
      </c>
      <c r="L21">
        <f t="shared" si="5"/>
        <v>873.11986821045525</v>
      </c>
      <c r="M21">
        <f t="shared" si="11"/>
        <v>43750</v>
      </c>
      <c r="N21">
        <f t="shared" si="6"/>
        <v>28081.460198606397</v>
      </c>
      <c r="O21">
        <f t="shared" si="7"/>
        <v>1091.399835263069</v>
      </c>
    </row>
    <row r="22" spans="1:15" x14ac:dyDescent="0.25">
      <c r="A22">
        <v>2038</v>
      </c>
      <c r="B22">
        <v>16</v>
      </c>
      <c r="C22">
        <f>(1/((1+$B$2)^B22))</f>
        <v>0.62316693922011435</v>
      </c>
      <c r="D22">
        <f t="shared" si="8"/>
        <v>39591.836734693876</v>
      </c>
      <c r="E22">
        <f t="shared" si="1"/>
        <v>24672.32371606167</v>
      </c>
      <c r="F22">
        <f t="shared" si="2"/>
        <v>958.90206024981376</v>
      </c>
      <c r="G22">
        <f t="shared" si="9"/>
        <v>306.12244897959187</v>
      </c>
      <c r="H22">
        <f t="shared" si="0"/>
        <v>190.76538955717788</v>
      </c>
      <c r="I22">
        <f t="shared" si="3"/>
        <v>7.4141911874985613</v>
      </c>
      <c r="J22">
        <v>35000</v>
      </c>
      <c r="K22">
        <f t="shared" si="4"/>
        <v>21810.842872704001</v>
      </c>
      <c r="L22">
        <f t="shared" si="5"/>
        <v>847.68919243733535</v>
      </c>
      <c r="M22">
        <f t="shared" si="11"/>
        <v>44375</v>
      </c>
      <c r="N22">
        <f t="shared" si="6"/>
        <v>27653.032927892575</v>
      </c>
      <c r="O22">
        <f t="shared" si="7"/>
        <v>1074.7487975544789</v>
      </c>
    </row>
    <row r="23" spans="1:15" x14ac:dyDescent="0.25">
      <c r="A23">
        <v>2039</v>
      </c>
      <c r="B23">
        <v>17</v>
      </c>
      <c r="C23">
        <f>(1/((1+$B$2)^B23))</f>
        <v>0.60501644584477121</v>
      </c>
      <c r="D23">
        <f t="shared" si="8"/>
        <v>39897.959183673469</v>
      </c>
      <c r="E23">
        <f t="shared" si="1"/>
        <v>24138.921461765873</v>
      </c>
      <c r="F23">
        <f t="shared" si="2"/>
        <v>938.17111790030333</v>
      </c>
      <c r="G23">
        <f t="shared" si="9"/>
        <v>326.53061224489795</v>
      </c>
      <c r="H23">
        <f t="shared" si="0"/>
        <v>197.55639047992528</v>
      </c>
      <c r="I23">
        <f t="shared" si="3"/>
        <v>7.6781267961150137</v>
      </c>
      <c r="J23">
        <v>35000</v>
      </c>
      <c r="K23">
        <f t="shared" si="4"/>
        <v>21175.575604566991</v>
      </c>
      <c r="L23">
        <f t="shared" si="5"/>
        <v>822.99921595857802</v>
      </c>
      <c r="M23">
        <f t="shared" si="11"/>
        <v>45000</v>
      </c>
      <c r="N23">
        <f t="shared" si="6"/>
        <v>27225.740063014706</v>
      </c>
      <c r="O23">
        <f t="shared" si="7"/>
        <v>1058.1418490896003</v>
      </c>
    </row>
    <row r="24" spans="1:15" x14ac:dyDescent="0.25">
      <c r="A24">
        <v>2040</v>
      </c>
      <c r="B24">
        <v>18</v>
      </c>
      <c r="C24">
        <f>(1/((1+$B$2)^B24))</f>
        <v>0.5873946076162827</v>
      </c>
      <c r="D24">
        <f t="shared" si="8"/>
        <v>40204.081632653062</v>
      </c>
      <c r="E24">
        <f t="shared" si="1"/>
        <v>23615.660755185243</v>
      </c>
      <c r="F24">
        <f t="shared" si="2"/>
        <v>917.83433181714656</v>
      </c>
      <c r="G24">
        <f t="shared" si="9"/>
        <v>346.9387755102041</v>
      </c>
      <c r="H24">
        <f t="shared" si="0"/>
        <v>203.78996590768992</v>
      </c>
      <c r="I24">
        <f t="shared" si="3"/>
        <v>7.920397787254565</v>
      </c>
      <c r="J24">
        <v>35000</v>
      </c>
      <c r="K24">
        <f t="shared" si="4"/>
        <v>20558.811266569894</v>
      </c>
      <c r="L24">
        <f t="shared" si="5"/>
        <v>799.02836500832814</v>
      </c>
      <c r="M24">
        <f t="shared" si="11"/>
        <v>45625</v>
      </c>
      <c r="N24">
        <f t="shared" si="6"/>
        <v>26799.878972492897</v>
      </c>
      <c r="O24">
        <f t="shared" si="7"/>
        <v>1041.5905472429993</v>
      </c>
    </row>
    <row r="25" spans="1:15" x14ac:dyDescent="0.25">
      <c r="A25">
        <v>2041</v>
      </c>
      <c r="B25">
        <v>19</v>
      </c>
      <c r="C25">
        <f>(1/((1+$B$2)^B25))</f>
        <v>0.57028602681192497</v>
      </c>
      <c r="D25">
        <f t="shared" si="8"/>
        <v>40510.204081632655</v>
      </c>
      <c r="E25">
        <f t="shared" si="1"/>
        <v>23102.403331054513</v>
      </c>
      <c r="F25">
        <f t="shared" si="2"/>
        <v>897.88632825244508</v>
      </c>
      <c r="G25">
        <f t="shared" si="9"/>
        <v>367.34693877551024</v>
      </c>
      <c r="H25">
        <f t="shared" si="0"/>
        <v>209.4928261758092</v>
      </c>
      <c r="I25">
        <f t="shared" si="3"/>
        <v>8.1420422713068064</v>
      </c>
      <c r="J25">
        <v>35000</v>
      </c>
      <c r="K25">
        <f t="shared" si="4"/>
        <v>19960.010938417374</v>
      </c>
      <c r="L25">
        <f t="shared" si="5"/>
        <v>775.75569418284283</v>
      </c>
      <c r="M25">
        <f t="shared" si="11"/>
        <v>46250</v>
      </c>
      <c r="N25">
        <f t="shared" si="6"/>
        <v>26375.728740051531</v>
      </c>
      <c r="O25">
        <f t="shared" si="7"/>
        <v>1025.1057387416138</v>
      </c>
    </row>
    <row r="26" spans="1:15" x14ac:dyDescent="0.25">
      <c r="A26">
        <v>2042</v>
      </c>
      <c r="B26">
        <v>20</v>
      </c>
      <c r="C26">
        <f>(1/((1+$B$2)^B26))</f>
        <v>0.55367575418633497</v>
      </c>
      <c r="D26">
        <f t="shared" si="8"/>
        <v>40816.326530612248</v>
      </c>
      <c r="E26">
        <f t="shared" si="1"/>
        <v>22599.01037495245</v>
      </c>
      <c r="F26">
        <f t="shared" si="2"/>
        <v>878.32171211508171</v>
      </c>
      <c r="G26">
        <f t="shared" si="9"/>
        <v>387.75510204081633</v>
      </c>
      <c r="H26">
        <f t="shared" si="0"/>
        <v>214.69059856204825</v>
      </c>
      <c r="I26">
        <f t="shared" si="3"/>
        <v>8.3440562650932755</v>
      </c>
      <c r="J26">
        <v>35000</v>
      </c>
      <c r="K26">
        <f t="shared" si="4"/>
        <v>19378.651396521724</v>
      </c>
      <c r="L26">
        <f t="shared" si="5"/>
        <v>753.16086813868242</v>
      </c>
      <c r="M26">
        <f t="shared" si="11"/>
        <v>46875</v>
      </c>
      <c r="N26">
        <f t="shared" si="6"/>
        <v>25953.55097748445</v>
      </c>
      <c r="O26">
        <f t="shared" si="7"/>
        <v>1008.6975912571639</v>
      </c>
    </row>
    <row r="27" spans="1:15" x14ac:dyDescent="0.25">
      <c r="A27">
        <v>2043</v>
      </c>
      <c r="B27">
        <v>21</v>
      </c>
      <c r="C27">
        <f>(1/((1+$B$2)^B27))</f>
        <v>0.5375492759090631</v>
      </c>
      <c r="D27">
        <f t="shared" si="8"/>
        <v>41122.448979591834</v>
      </c>
      <c r="E27">
        <f t="shared" si="1"/>
        <v>22105.342672586979</v>
      </c>
      <c r="F27">
        <f t="shared" si="2"/>
        <v>859.13507277276176</v>
      </c>
      <c r="G27">
        <f t="shared" si="9"/>
        <v>408.16326530612247</v>
      </c>
      <c r="H27">
        <f t="shared" si="0"/>
        <v>219.40786771798494</v>
      </c>
      <c r="I27">
        <f t="shared" si="3"/>
        <v>8.5273952632532204</v>
      </c>
      <c r="J27">
        <v>35000</v>
      </c>
      <c r="K27">
        <f t="shared" si="4"/>
        <v>18814.224656817209</v>
      </c>
      <c r="L27">
        <f t="shared" si="5"/>
        <v>731.22414382396357</v>
      </c>
      <c r="M27">
        <f t="shared" si="11"/>
        <v>47500</v>
      </c>
      <c r="N27">
        <f t="shared" si="6"/>
        <v>25533.590605680496</v>
      </c>
      <c r="O27">
        <f t="shared" si="7"/>
        <v>992.37562376109338</v>
      </c>
    </row>
    <row r="28" spans="1:15" x14ac:dyDescent="0.25">
      <c r="A28">
        <v>2044</v>
      </c>
      <c r="B28">
        <v>22</v>
      </c>
      <c r="C28">
        <f>(1/((1+$B$2)^B28))</f>
        <v>0.52189250088258554</v>
      </c>
      <c r="D28">
        <f t="shared" si="8"/>
        <v>41428.571428571428</v>
      </c>
      <c r="E28">
        <f t="shared" si="1"/>
        <v>21621.260750849971</v>
      </c>
      <c r="F28">
        <f t="shared" si="2"/>
        <v>840.32098953417653</v>
      </c>
      <c r="G28">
        <f t="shared" si="9"/>
        <v>428.57142857142856</v>
      </c>
      <c r="H28">
        <f t="shared" si="0"/>
        <v>223.66821466396522</v>
      </c>
      <c r="I28">
        <f t="shared" si="3"/>
        <v>8.6929757538018251</v>
      </c>
      <c r="J28">
        <v>35000</v>
      </c>
      <c r="K28">
        <f t="shared" si="4"/>
        <v>18266.237530890496</v>
      </c>
      <c r="L28">
        <f t="shared" si="5"/>
        <v>709.92635322714921</v>
      </c>
      <c r="M28">
        <f t="shared" si="11"/>
        <v>48125</v>
      </c>
      <c r="N28">
        <f t="shared" si="6"/>
        <v>25116.076604974431</v>
      </c>
      <c r="O28">
        <f t="shared" si="7"/>
        <v>976.14873568733015</v>
      </c>
    </row>
    <row r="29" spans="1:15" x14ac:dyDescent="0.25">
      <c r="A29">
        <v>2045</v>
      </c>
      <c r="B29">
        <v>23</v>
      </c>
      <c r="C29">
        <f>(1/((1+$B$2)^B29))</f>
        <v>0.50669174842969467</v>
      </c>
      <c r="D29">
        <f t="shared" si="8"/>
        <v>41734.693877551021</v>
      </c>
      <c r="E29">
        <f t="shared" si="1"/>
        <v>21146.625010994401</v>
      </c>
      <c r="F29">
        <f t="shared" si="2"/>
        <v>821.87403682499928</v>
      </c>
      <c r="G29">
        <f t="shared" si="9"/>
        <v>448.9795918367347</v>
      </c>
      <c r="H29">
        <f t="shared" si="0"/>
        <v>227.49425439700576</v>
      </c>
      <c r="I29">
        <f t="shared" si="3"/>
        <v>8.8416766797799422</v>
      </c>
      <c r="J29">
        <v>35000</v>
      </c>
      <c r="K29">
        <f t="shared" si="4"/>
        <v>17734.211195039312</v>
      </c>
      <c r="L29">
        <f t="shared" si="5"/>
        <v>689.24888662830006</v>
      </c>
      <c r="M29">
        <f t="shared" si="11"/>
        <v>48750</v>
      </c>
      <c r="N29">
        <f t="shared" si="6"/>
        <v>24701.222735947616</v>
      </c>
      <c r="O29">
        <f t="shared" si="7"/>
        <v>960.02523494656089</v>
      </c>
    </row>
    <row r="30" spans="1:15" x14ac:dyDescent="0.25">
      <c r="A30">
        <v>2046</v>
      </c>
      <c r="B30">
        <v>24</v>
      </c>
      <c r="C30">
        <f>(1/((1+$B$2)^B30))</f>
        <v>0.49193373633950943</v>
      </c>
      <c r="D30">
        <f t="shared" si="8"/>
        <v>42040.816326530614</v>
      </c>
      <c r="E30">
        <f t="shared" si="1"/>
        <v>20681.295854273256</v>
      </c>
      <c r="F30">
        <f t="shared" si="2"/>
        <v>803.78878907090404</v>
      </c>
      <c r="G30">
        <f t="shared" si="9"/>
        <v>469.38775510204084</v>
      </c>
      <c r="H30">
        <f t="shared" si="0"/>
        <v>230.9076721593616</v>
      </c>
      <c r="I30">
        <f t="shared" si="3"/>
        <v>8.9743408488499004</v>
      </c>
      <c r="J30">
        <v>35000</v>
      </c>
      <c r="K30">
        <f t="shared" si="4"/>
        <v>17217.680771882831</v>
      </c>
      <c r="L30">
        <f t="shared" si="5"/>
        <v>669.17367633815559</v>
      </c>
      <c r="M30">
        <f t="shared" si="11"/>
        <v>49375</v>
      </c>
      <c r="N30">
        <f t="shared" si="6"/>
        <v>24289.228231763278</v>
      </c>
      <c r="O30">
        <f t="shared" si="7"/>
        <v>944.01286483418369</v>
      </c>
    </row>
    <row r="31" spans="1:15" x14ac:dyDescent="0.25">
      <c r="A31">
        <v>2047</v>
      </c>
      <c r="B31">
        <v>25</v>
      </c>
      <c r="C31">
        <f>(1/((1+$B$2)^B31))</f>
        <v>0.47760556926165965</v>
      </c>
      <c r="D31">
        <f t="shared" si="8"/>
        <v>42346.938775510207</v>
      </c>
      <c r="E31">
        <f t="shared" si="1"/>
        <v>20225.133800366202</v>
      </c>
      <c r="F31">
        <f t="shared" si="2"/>
        <v>786.0598253002762</v>
      </c>
      <c r="G31">
        <f t="shared" si="9"/>
        <v>489.79591836734693</v>
      </c>
      <c r="H31">
        <f t="shared" si="0"/>
        <v>233.92925841387409</v>
      </c>
      <c r="I31">
        <f t="shared" si="3"/>
        <v>9.0917762926296977</v>
      </c>
      <c r="J31">
        <v>35000</v>
      </c>
      <c r="K31">
        <f t="shared" si="4"/>
        <v>16716.194924158088</v>
      </c>
      <c r="L31">
        <f t="shared" si="5"/>
        <v>649.68318091083063</v>
      </c>
      <c r="M31">
        <v>50000</v>
      </c>
      <c r="N31">
        <f t="shared" si="6"/>
        <v>23880.278463082981</v>
      </c>
      <c r="O31">
        <f t="shared" si="7"/>
        <v>928.11882987261504</v>
      </c>
    </row>
    <row r="32" spans="1:15" x14ac:dyDescent="0.25">
      <c r="A32">
        <v>2048</v>
      </c>
      <c r="B32">
        <v>26</v>
      </c>
      <c r="C32">
        <f>(1/((1+$B$2)^B32))</f>
        <v>0.46369472743850448</v>
      </c>
      <c r="D32">
        <f t="shared" si="8"/>
        <v>42653.061224489793</v>
      </c>
      <c r="E32">
        <f t="shared" si="1"/>
        <v>19777.999598907638</v>
      </c>
      <c r="F32">
        <f t="shared" si="2"/>
        <v>768.68173347880531</v>
      </c>
      <c r="G32">
        <f t="shared" si="9"/>
        <v>510.20408163265307</v>
      </c>
      <c r="H32">
        <f t="shared" si="0"/>
        <v>236.57894257066556</v>
      </c>
      <c r="I32">
        <f t="shared" si="3"/>
        <v>9.194757577497672</v>
      </c>
      <c r="J32">
        <v>35000</v>
      </c>
      <c r="K32">
        <f t="shared" si="4"/>
        <v>16229.315460347658</v>
      </c>
      <c r="L32">
        <f t="shared" si="5"/>
        <v>630.76036981634036</v>
      </c>
      <c r="M32">
        <v>50000</v>
      </c>
      <c r="N32">
        <f t="shared" si="6"/>
        <v>23184.736371925224</v>
      </c>
      <c r="O32">
        <f t="shared" si="7"/>
        <v>901.08624259477187</v>
      </c>
    </row>
    <row r="33" spans="1:15" x14ac:dyDescent="0.25">
      <c r="A33">
        <v>2049</v>
      </c>
      <c r="B33">
        <v>27</v>
      </c>
      <c r="C33">
        <f>(1/((1+$B$2)^B33))</f>
        <v>0.45018905576553836</v>
      </c>
      <c r="D33">
        <f t="shared" si="8"/>
        <v>42959.183673469386</v>
      </c>
      <c r="E33">
        <f t="shared" si="1"/>
        <v>19339.754334417514</v>
      </c>
      <c r="F33">
        <f t="shared" si="2"/>
        <v>751.64911458767381</v>
      </c>
      <c r="G33">
        <f t="shared" si="9"/>
        <v>530.61224489795927</v>
      </c>
      <c r="H33">
        <f t="shared" si="0"/>
        <v>238.87582550824487</v>
      </c>
      <c r="I33">
        <f t="shared" si="3"/>
        <v>9.2840270685413415</v>
      </c>
      <c r="J33">
        <v>35000</v>
      </c>
      <c r="K33">
        <f t="shared" si="4"/>
        <v>15756.616951793843</v>
      </c>
      <c r="L33">
        <f t="shared" si="5"/>
        <v>612.38870855955383</v>
      </c>
      <c r="M33">
        <v>50000</v>
      </c>
      <c r="N33">
        <f t="shared" si="6"/>
        <v>22509.452788276918</v>
      </c>
      <c r="O33">
        <f t="shared" si="7"/>
        <v>874.8410122279339</v>
      </c>
    </row>
    <row r="34" spans="1:15" x14ac:dyDescent="0.25">
      <c r="A34">
        <v>2050</v>
      </c>
      <c r="B34">
        <v>28</v>
      </c>
      <c r="C34">
        <f>(1/((1+$B$2)^B34))</f>
        <v>0.4370767531704256</v>
      </c>
      <c r="D34">
        <f t="shared" si="8"/>
        <v>43265.306122448979</v>
      </c>
      <c r="E34">
        <f t="shared" si="1"/>
        <v>18910.259524924535</v>
      </c>
      <c r="F34">
        <f t="shared" si="2"/>
        <v>734.95658645659591</v>
      </c>
      <c r="G34">
        <f t="shared" si="9"/>
        <v>551.0204081632653</v>
      </c>
      <c r="H34">
        <f t="shared" si="0"/>
        <v>240.83821093064267</v>
      </c>
      <c r="I34">
        <f t="shared" si="3"/>
        <v>9.3602961482679685</v>
      </c>
      <c r="J34">
        <v>35000</v>
      </c>
      <c r="K34">
        <f t="shared" si="4"/>
        <v>15297.686360964895</v>
      </c>
      <c r="L34">
        <f t="shared" si="5"/>
        <v>594.55214423257644</v>
      </c>
      <c r="M34">
        <v>50000</v>
      </c>
      <c r="N34">
        <f t="shared" si="6"/>
        <v>21853.837658521279</v>
      </c>
      <c r="O34">
        <f t="shared" si="7"/>
        <v>849.36020604653777</v>
      </c>
    </row>
    <row r="35" spans="1:15" x14ac:dyDescent="0.25">
      <c r="A35">
        <v>2051</v>
      </c>
      <c r="B35">
        <v>29</v>
      </c>
      <c r="C35">
        <f>(1/((1+$B$2)^B35))</f>
        <v>0.42434636230138412</v>
      </c>
      <c r="D35">
        <f t="shared" si="8"/>
        <v>43571.428571428572</v>
      </c>
      <c r="E35">
        <f t="shared" si="1"/>
        <v>18489.377214560307</v>
      </c>
      <c r="F35">
        <f t="shared" si="2"/>
        <v>718.59878736253552</v>
      </c>
      <c r="G35">
        <f t="shared" si="9"/>
        <v>571.42857142857144</v>
      </c>
      <c r="H35">
        <f t="shared" si="0"/>
        <v>242.48363560079093</v>
      </c>
      <c r="I35">
        <f t="shared" si="3"/>
        <v>9.4242463916398105</v>
      </c>
      <c r="J35">
        <v>35000</v>
      </c>
      <c r="K35">
        <f t="shared" si="4"/>
        <v>14852.122680548444</v>
      </c>
      <c r="L35">
        <f t="shared" si="5"/>
        <v>577.23509148793835</v>
      </c>
      <c r="M35">
        <v>50000</v>
      </c>
      <c r="N35">
        <f t="shared" si="6"/>
        <v>21217.318115069207</v>
      </c>
      <c r="O35">
        <f t="shared" si="7"/>
        <v>824.62155926848345</v>
      </c>
    </row>
    <row r="36" spans="1:15" x14ac:dyDescent="0.25">
      <c r="A36">
        <v>2052</v>
      </c>
      <c r="B36">
        <v>30</v>
      </c>
      <c r="C36">
        <f>(1/((1+$B$2)^B36))</f>
        <v>0.41198675951590691</v>
      </c>
      <c r="D36">
        <f t="shared" si="8"/>
        <v>43877.551020408166</v>
      </c>
      <c r="E36">
        <f t="shared" si="1"/>
        <v>18076.970060391835</v>
      </c>
      <c r="F36">
        <f t="shared" si="2"/>
        <v>702.57037940449356</v>
      </c>
      <c r="G36">
        <f t="shared" si="9"/>
        <v>591.83673469387759</v>
      </c>
      <c r="H36">
        <f t="shared" si="0"/>
        <v>243.82889848900615</v>
      </c>
      <c r="I36">
        <f t="shared" si="3"/>
        <v>9.4765306989443321</v>
      </c>
      <c r="J36">
        <v>35000</v>
      </c>
      <c r="K36">
        <f t="shared" si="4"/>
        <v>14419.536583056743</v>
      </c>
      <c r="L36">
        <f t="shared" si="5"/>
        <v>560.4224189203286</v>
      </c>
      <c r="M36">
        <v>50000</v>
      </c>
      <c r="N36">
        <f t="shared" si="6"/>
        <v>20599.337975795344</v>
      </c>
      <c r="O36">
        <f t="shared" si="7"/>
        <v>800.60345560046926</v>
      </c>
    </row>
    <row r="37" spans="1:15" x14ac:dyDescent="0.25">
      <c r="A37">
        <v>2053</v>
      </c>
      <c r="B37">
        <v>31</v>
      </c>
      <c r="C37">
        <f>(1/((1+$B$2)^B37))</f>
        <v>0.39998714516107459</v>
      </c>
      <c r="D37">
        <f t="shared" si="8"/>
        <v>44183.673469387752</v>
      </c>
      <c r="E37">
        <f t="shared" si="1"/>
        <v>17672.901413749518</v>
      </c>
      <c r="F37">
        <f t="shared" si="2"/>
        <v>686.86605166436118</v>
      </c>
      <c r="G37">
        <f t="shared" si="9"/>
        <v>612.24489795918373</v>
      </c>
      <c r="H37">
        <f t="shared" si="0"/>
        <v>244.89008887412731</v>
      </c>
      <c r="I37">
        <f t="shared" si="3"/>
        <v>9.5177743879588181</v>
      </c>
      <c r="J37">
        <v>35000</v>
      </c>
      <c r="K37">
        <f t="shared" si="4"/>
        <v>13999.550080637611</v>
      </c>
      <c r="L37">
        <f t="shared" si="5"/>
        <v>544.0994358449791</v>
      </c>
      <c r="M37">
        <v>50000</v>
      </c>
      <c r="N37">
        <f t="shared" si="6"/>
        <v>19999.357258053729</v>
      </c>
      <c r="O37">
        <f t="shared" si="7"/>
        <v>777.28490834997001</v>
      </c>
    </row>
    <row r="38" spans="1:15" x14ac:dyDescent="0.25">
      <c r="A38">
        <v>2054</v>
      </c>
      <c r="B38">
        <v>32</v>
      </c>
      <c r="C38">
        <f>(1/((1+$B$2)^B38))</f>
        <v>0.38833703413696569</v>
      </c>
      <c r="D38">
        <f t="shared" si="8"/>
        <v>44489.795918367352</v>
      </c>
      <c r="E38">
        <f t="shared" si="1"/>
        <v>17277.035396297659</v>
      </c>
      <c r="F38">
        <f t="shared" si="2"/>
        <v>671.48052316343774</v>
      </c>
      <c r="G38">
        <f t="shared" si="9"/>
        <v>632.65306122448987</v>
      </c>
      <c r="H38">
        <f t="shared" si="0"/>
        <v>245.68261343359057</v>
      </c>
      <c r="I38">
        <f t="shared" si="3"/>
        <v>9.548576246819529</v>
      </c>
      <c r="J38">
        <v>35000</v>
      </c>
      <c r="K38">
        <f t="shared" si="4"/>
        <v>13591.796194793798</v>
      </c>
      <c r="L38">
        <f t="shared" si="5"/>
        <v>528.25187946114477</v>
      </c>
      <c r="M38">
        <v>50000</v>
      </c>
      <c r="N38">
        <f t="shared" si="6"/>
        <v>19416.851706848283</v>
      </c>
      <c r="O38">
        <f t="shared" si="7"/>
        <v>754.64554208734967</v>
      </c>
    </row>
    <row r="39" spans="1:15" x14ac:dyDescent="0.25">
      <c r="A39">
        <v>2055</v>
      </c>
      <c r="B39">
        <v>33</v>
      </c>
      <c r="C39">
        <f>(1/((1+$B$2)^B39))</f>
        <v>0.37702624673491814</v>
      </c>
      <c r="D39">
        <f t="shared" si="8"/>
        <v>44795.918367346938</v>
      </c>
      <c r="E39">
        <f t="shared" si="1"/>
        <v>16889.236971084596</v>
      </c>
      <c r="F39">
        <f t="shared" si="2"/>
        <v>656.4085456238289</v>
      </c>
      <c r="G39">
        <f t="shared" si="9"/>
        <v>653.0612244897959</v>
      </c>
      <c r="H39">
        <f t="shared" si="0"/>
        <v>246.22122235749757</v>
      </c>
      <c r="I39">
        <f t="shared" si="3"/>
        <v>9.569509548957873</v>
      </c>
      <c r="J39">
        <v>35000</v>
      </c>
      <c r="K39">
        <f t="shared" si="4"/>
        <v>13195.918635722135</v>
      </c>
      <c r="L39">
        <f t="shared" si="5"/>
        <v>512.86590238946098</v>
      </c>
      <c r="M39">
        <v>50000</v>
      </c>
      <c r="N39">
        <f t="shared" si="6"/>
        <v>18851.312336745908</v>
      </c>
      <c r="O39">
        <f t="shared" si="7"/>
        <v>732.66557484208715</v>
      </c>
    </row>
    <row r="40" spans="1:15" x14ac:dyDescent="0.25">
      <c r="A40">
        <v>2056</v>
      </c>
      <c r="B40">
        <v>34</v>
      </c>
      <c r="C40">
        <f>(1/((1+$B$2)^B40))</f>
        <v>0.36604489974263904</v>
      </c>
      <c r="D40">
        <f t="shared" si="8"/>
        <v>45102.040816326531</v>
      </c>
      <c r="E40">
        <f t="shared" si="1"/>
        <v>16509.372008800659</v>
      </c>
      <c r="F40">
        <f t="shared" si="2"/>
        <v>641.64490604359537</v>
      </c>
      <c r="G40">
        <f t="shared" si="9"/>
        <v>673.46938775510205</v>
      </c>
      <c r="H40">
        <f t="shared" si="0"/>
        <v>246.52003452055283</v>
      </c>
      <c r="I40">
        <f t="shared" si="3"/>
        <v>9.5811230314202014</v>
      </c>
      <c r="J40">
        <v>35000</v>
      </c>
      <c r="K40">
        <f t="shared" si="4"/>
        <v>12811.571490992366</v>
      </c>
      <c r="L40">
        <f t="shared" si="5"/>
        <v>497.92806057229228</v>
      </c>
      <c r="M40">
        <v>50000</v>
      </c>
      <c r="N40">
        <f t="shared" si="6"/>
        <v>18302.244987131951</v>
      </c>
      <c r="O40">
        <f t="shared" si="7"/>
        <v>711.32580081756043</v>
      </c>
    </row>
    <row r="41" spans="1:15" x14ac:dyDescent="0.25">
      <c r="A41">
        <v>2057</v>
      </c>
      <c r="B41">
        <v>35</v>
      </c>
      <c r="C41">
        <f>(1/((1+$B$2)^B41))</f>
        <v>0.35538339780838735</v>
      </c>
      <c r="D41">
        <f t="shared" si="8"/>
        <v>45408.163265306124</v>
      </c>
      <c r="E41">
        <f t="shared" si="1"/>
        <v>16137.307349462488</v>
      </c>
      <c r="F41">
        <f t="shared" si="2"/>
        <v>627.18442909414375</v>
      </c>
      <c r="G41">
        <f t="shared" si="9"/>
        <v>693.87755102040819</v>
      </c>
      <c r="H41">
        <f t="shared" si="0"/>
        <v>246.59256174459532</v>
      </c>
      <c r="I41">
        <f t="shared" si="3"/>
        <v>9.5839418378430956</v>
      </c>
      <c r="J41">
        <v>35000</v>
      </c>
      <c r="K41">
        <f t="shared" si="4"/>
        <v>12438.418923293557</v>
      </c>
      <c r="L41">
        <f t="shared" si="5"/>
        <v>483.42530152649726</v>
      </c>
      <c r="M41">
        <v>50000</v>
      </c>
      <c r="N41">
        <f t="shared" si="6"/>
        <v>17769.169890419369</v>
      </c>
      <c r="O41">
        <f t="shared" si="7"/>
        <v>690.60757360928187</v>
      </c>
    </row>
    <row r="42" spans="1:15" x14ac:dyDescent="0.25">
      <c r="A42">
        <v>2058</v>
      </c>
      <c r="B42">
        <v>36</v>
      </c>
      <c r="C42">
        <f>(1/((1+$B$2)^B42))</f>
        <v>0.34503242505668674</v>
      </c>
      <c r="D42">
        <f t="shared" si="8"/>
        <v>45714.28571428571</v>
      </c>
      <c r="E42">
        <f t="shared" si="1"/>
        <v>15772.910859734249</v>
      </c>
      <c r="F42">
        <f t="shared" si="2"/>
        <v>613.02197934804485</v>
      </c>
      <c r="G42">
        <f t="shared" si="9"/>
        <v>714.28571428571433</v>
      </c>
      <c r="H42">
        <f t="shared" si="0"/>
        <v>246.4517321833477</v>
      </c>
      <c r="I42">
        <f t="shared" si="3"/>
        <v>9.5784684273132026</v>
      </c>
      <c r="J42">
        <v>35000</v>
      </c>
      <c r="K42">
        <f t="shared" si="4"/>
        <v>12076.134876984035</v>
      </c>
      <c r="L42">
        <f t="shared" si="5"/>
        <v>469.34495293834681</v>
      </c>
      <c r="M42">
        <v>50000</v>
      </c>
      <c r="N42">
        <f t="shared" si="6"/>
        <v>17251.621252834339</v>
      </c>
      <c r="O42">
        <f t="shared" si="7"/>
        <v>670.49278991192409</v>
      </c>
    </row>
    <row r="43" spans="1:15" x14ac:dyDescent="0.25">
      <c r="A43">
        <v>2059</v>
      </c>
      <c r="B43">
        <v>37</v>
      </c>
      <c r="C43">
        <f>(1/((1+$B$2)^B43))</f>
        <v>0.33498293694823961</v>
      </c>
      <c r="D43">
        <f t="shared" si="8"/>
        <v>46020.408163265311</v>
      </c>
      <c r="E43">
        <f t="shared" si="1"/>
        <v>15416.051486087355</v>
      </c>
      <c r="F43">
        <f t="shared" si="2"/>
        <v>599.15246334511164</v>
      </c>
      <c r="G43">
        <f t="shared" si="9"/>
        <v>734.69387755102048</v>
      </c>
      <c r="H43">
        <f t="shared" si="0"/>
        <v>246.10991285993117</v>
      </c>
      <c r="I43">
        <f t="shared" si="3"/>
        <v>9.5651834502988997</v>
      </c>
      <c r="J43">
        <v>35000</v>
      </c>
      <c r="K43">
        <f t="shared" si="4"/>
        <v>11724.402793188387</v>
      </c>
      <c r="L43">
        <f t="shared" si="5"/>
        <v>455.67471159062808</v>
      </c>
      <c r="M43">
        <v>50000</v>
      </c>
      <c r="N43">
        <f t="shared" si="6"/>
        <v>16749.146847411979</v>
      </c>
      <c r="O43">
        <f t="shared" si="7"/>
        <v>650.96387370089724</v>
      </c>
    </row>
    <row r="44" spans="1:15" x14ac:dyDescent="0.25">
      <c r="A44">
        <v>2060</v>
      </c>
      <c r="B44">
        <v>38</v>
      </c>
      <c r="C44">
        <f>(1/((1+$B$2)^B44))</f>
        <v>0.3252261523769317</v>
      </c>
      <c r="D44">
        <f t="shared" si="8"/>
        <v>46326.530612244896</v>
      </c>
      <c r="E44">
        <f t="shared" si="1"/>
        <v>15066.599303992549</v>
      </c>
      <c r="F44">
        <f t="shared" si="2"/>
        <v>585.57083150427457</v>
      </c>
      <c r="G44">
        <f t="shared" si="9"/>
        <v>755.10204081632651</v>
      </c>
      <c r="H44">
        <f t="shared" si="0"/>
        <v>245.5789313866627</v>
      </c>
      <c r="I44">
        <f t="shared" si="3"/>
        <v>9.5445465928009519</v>
      </c>
      <c r="J44">
        <v>35000</v>
      </c>
      <c r="K44">
        <f t="shared" si="4"/>
        <v>11382.91533319261</v>
      </c>
      <c r="L44">
        <f t="shared" si="5"/>
        <v>442.40263261226033</v>
      </c>
      <c r="M44">
        <v>50000</v>
      </c>
      <c r="N44">
        <f t="shared" si="6"/>
        <v>16261.307618846586</v>
      </c>
      <c r="O44">
        <f t="shared" si="7"/>
        <v>632.0037608746577</v>
      </c>
    </row>
    <row r="45" spans="1:15" x14ac:dyDescent="0.25">
      <c r="A45">
        <v>2061</v>
      </c>
      <c r="B45">
        <v>39</v>
      </c>
      <c r="C45">
        <f>(1/((1+$B$2)^B45))</f>
        <v>0.31575354599702099</v>
      </c>
      <c r="D45">
        <f t="shared" si="8"/>
        <v>46632.65306122449</v>
      </c>
      <c r="E45">
        <f t="shared" si="1"/>
        <v>14724.425563330469</v>
      </c>
      <c r="F45">
        <f t="shared" si="2"/>
        <v>572.27207988848522</v>
      </c>
      <c r="G45">
        <f t="shared" si="9"/>
        <v>775.51020408163265</v>
      </c>
      <c r="H45">
        <f t="shared" si="0"/>
        <v>244.87009689564894</v>
      </c>
      <c r="I45">
        <f t="shared" si="3"/>
        <v>9.5169973898303883</v>
      </c>
      <c r="J45">
        <v>35000</v>
      </c>
      <c r="K45">
        <f t="shared" si="4"/>
        <v>11051.374109895734</v>
      </c>
      <c r="L45">
        <f t="shared" si="5"/>
        <v>429.51711904102933</v>
      </c>
      <c r="M45">
        <v>50000</v>
      </c>
      <c r="N45">
        <f t="shared" si="6"/>
        <v>15787.67729985105</v>
      </c>
      <c r="O45">
        <f t="shared" si="7"/>
        <v>613.5958843443276</v>
      </c>
    </row>
    <row r="46" spans="1:15" x14ac:dyDescent="0.25">
      <c r="A46">
        <v>2062</v>
      </c>
      <c r="B46">
        <v>40</v>
      </c>
      <c r="C46">
        <f>(1/((1+$B$2)^B46))</f>
        <v>0.30655684077380685</v>
      </c>
      <c r="D46">
        <f t="shared" si="8"/>
        <v>46938.775510204083</v>
      </c>
      <c r="E46">
        <f t="shared" si="1"/>
        <v>14389.402730199097</v>
      </c>
      <c r="F46">
        <f t="shared" si="2"/>
        <v>559.25125182958345</v>
      </c>
      <c r="G46">
        <f t="shared" si="9"/>
        <v>795.91836734693879</v>
      </c>
      <c r="H46">
        <f t="shared" si="0"/>
        <v>243.99422020772383</v>
      </c>
      <c r="I46">
        <f t="shared" si="3"/>
        <v>9.4829560092842424</v>
      </c>
      <c r="J46">
        <v>35000</v>
      </c>
      <c r="K46">
        <f t="shared" si="4"/>
        <v>10729.489427083239</v>
      </c>
      <c r="L46">
        <f t="shared" si="5"/>
        <v>417.00691169031984</v>
      </c>
      <c r="M46">
        <v>50000</v>
      </c>
      <c r="N46">
        <f t="shared" si="6"/>
        <v>15327.842038690342</v>
      </c>
      <c r="O46">
        <f t="shared" si="7"/>
        <v>595.72415955759971</v>
      </c>
    </row>
    <row r="47" spans="1:15" x14ac:dyDescent="0.25">
      <c r="A47">
        <v>2063</v>
      </c>
      <c r="B47">
        <v>41</v>
      </c>
      <c r="C47">
        <f>(1/((1+$B$2)^B47))</f>
        <v>0.29762800075126877</v>
      </c>
      <c r="D47">
        <f t="shared" si="8"/>
        <v>47244.897959183676</v>
      </c>
      <c r="E47">
        <f t="shared" si="1"/>
        <v>14061.404525289536</v>
      </c>
      <c r="F47">
        <f t="shared" si="2"/>
        <v>546.50343941979133</v>
      </c>
      <c r="G47">
        <f t="shared" si="9"/>
        <v>816.32653061224494</v>
      </c>
      <c r="H47">
        <f t="shared" si="0"/>
        <v>242.96163326634186</v>
      </c>
      <c r="I47">
        <f t="shared" si="3"/>
        <v>9.4428240072534138</v>
      </c>
      <c r="J47">
        <v>35000</v>
      </c>
      <c r="K47">
        <f t="shared" si="4"/>
        <v>10416.980026294406</v>
      </c>
      <c r="L47">
        <f t="shared" si="5"/>
        <v>404.86107931099008</v>
      </c>
      <c r="M47">
        <v>50000</v>
      </c>
      <c r="N47">
        <f t="shared" si="6"/>
        <v>14881.400037563439</v>
      </c>
      <c r="O47">
        <f t="shared" si="7"/>
        <v>578.37297044427157</v>
      </c>
    </row>
    <row r="48" spans="1:15" x14ac:dyDescent="0.25">
      <c r="A48">
        <v>2064</v>
      </c>
      <c r="B48">
        <v>42</v>
      </c>
      <c r="C48">
        <f>(1/((1+$B$2)^B48))</f>
        <v>0.28895922403035801</v>
      </c>
      <c r="D48">
        <f t="shared" si="8"/>
        <v>47551.020408163269</v>
      </c>
      <c r="E48">
        <f t="shared" si="1"/>
        <v>13740.305958994575</v>
      </c>
      <c r="F48">
        <f t="shared" si="2"/>
        <v>534.02378487622457</v>
      </c>
      <c r="G48">
        <f t="shared" si="9"/>
        <v>836.73469387755108</v>
      </c>
      <c r="H48">
        <f t="shared" si="0"/>
        <v>241.78220786213632</v>
      </c>
      <c r="I48">
        <f t="shared" si="3"/>
        <v>9.3969850557618919</v>
      </c>
      <c r="J48">
        <v>35000</v>
      </c>
      <c r="K48">
        <f t="shared" si="4"/>
        <v>10113.572841062531</v>
      </c>
      <c r="L48">
        <f t="shared" si="5"/>
        <v>393.06900903979619</v>
      </c>
      <c r="M48">
        <v>50000</v>
      </c>
      <c r="N48">
        <f t="shared" si="6"/>
        <v>14447.961201517901</v>
      </c>
      <c r="O48">
        <f t="shared" si="7"/>
        <v>561.52715577113747</v>
      </c>
    </row>
    <row r="49" spans="1:15" x14ac:dyDescent="0.25">
      <c r="A49">
        <v>2065</v>
      </c>
      <c r="B49">
        <v>43</v>
      </c>
      <c r="C49">
        <f>(1/((1+$B$2)^B49))</f>
        <v>0.28054293595180391</v>
      </c>
      <c r="D49">
        <f t="shared" si="8"/>
        <v>47857.142857142855</v>
      </c>
      <c r="E49">
        <f t="shared" si="1"/>
        <v>13425.983363407759</v>
      </c>
      <c r="F49">
        <f t="shared" si="2"/>
        <v>521.80748178455212</v>
      </c>
      <c r="G49">
        <f t="shared" si="9"/>
        <v>857.14285714285711</v>
      </c>
      <c r="H49">
        <f t="shared" si="0"/>
        <v>240.46537367297478</v>
      </c>
      <c r="I49">
        <f t="shared" si="3"/>
        <v>9.3458056439024269</v>
      </c>
      <c r="J49">
        <v>35000</v>
      </c>
      <c r="K49">
        <f t="shared" si="4"/>
        <v>9819.0027583131359</v>
      </c>
      <c r="L49">
        <f t="shared" si="5"/>
        <v>381.62039712601569</v>
      </c>
      <c r="M49">
        <v>50000</v>
      </c>
      <c r="N49">
        <f t="shared" si="6"/>
        <v>14027.146797590196</v>
      </c>
      <c r="O49">
        <f t="shared" si="7"/>
        <v>545.17199589430822</v>
      </c>
    </row>
    <row r="50" spans="1:15" x14ac:dyDescent="0.25">
      <c r="A50">
        <v>2066</v>
      </c>
      <c r="B50">
        <v>44</v>
      </c>
      <c r="C50">
        <f>(1/((1+$B$2)^B50))</f>
        <v>0.27237178247747956</v>
      </c>
      <c r="D50">
        <f t="shared" si="8"/>
        <v>48163.265306122448</v>
      </c>
      <c r="E50">
        <f t="shared" si="1"/>
        <v>13118.314421364321</v>
      </c>
      <c r="F50">
        <f t="shared" si="2"/>
        <v>509.84977622768673</v>
      </c>
      <c r="G50">
        <f t="shared" si="9"/>
        <v>877.55102040816325</v>
      </c>
      <c r="H50">
        <f t="shared" si="0"/>
        <v>239.02013564350247</v>
      </c>
      <c r="I50">
        <f t="shared" si="3"/>
        <v>9.2896357533010718</v>
      </c>
      <c r="J50">
        <v>35000</v>
      </c>
      <c r="K50">
        <f t="shared" si="4"/>
        <v>9533.0123867117854</v>
      </c>
      <c r="L50">
        <f t="shared" si="5"/>
        <v>370.50523992817074</v>
      </c>
      <c r="M50">
        <v>50000</v>
      </c>
      <c r="N50">
        <f t="shared" si="6"/>
        <v>13618.589123873979</v>
      </c>
      <c r="O50">
        <f t="shared" si="7"/>
        <v>529.29319989738667</v>
      </c>
    </row>
    <row r="51" spans="1:15" x14ac:dyDescent="0.25">
      <c r="A51">
        <v>2067</v>
      </c>
      <c r="B51">
        <v>45</v>
      </c>
      <c r="C51">
        <f>(1/((1+$B$2)^B51))</f>
        <v>0.26443862376454325</v>
      </c>
      <c r="D51">
        <f t="shared" si="8"/>
        <v>48469.387755102041</v>
      </c>
      <c r="E51">
        <f t="shared" si="1"/>
        <v>12817.178192669187</v>
      </c>
      <c r="F51">
        <f t="shared" si="2"/>
        <v>498.14596780514893</v>
      </c>
      <c r="G51">
        <f t="shared" si="9"/>
        <v>897.9591836734694</v>
      </c>
      <c r="H51">
        <f t="shared" si="0"/>
        <v>237.45509072734495</v>
      </c>
      <c r="I51">
        <f t="shared" si="3"/>
        <v>9.2288095088111799</v>
      </c>
      <c r="J51">
        <v>35000</v>
      </c>
      <c r="K51">
        <f t="shared" si="4"/>
        <v>9255.3518317590133</v>
      </c>
      <c r="L51">
        <f t="shared" si="5"/>
        <v>359.71382517298122</v>
      </c>
      <c r="M51">
        <v>50000</v>
      </c>
      <c r="N51">
        <f t="shared" si="6"/>
        <v>13221.931188227163</v>
      </c>
      <c r="O51">
        <f t="shared" si="7"/>
        <v>513.8768931042589</v>
      </c>
    </row>
    <row r="52" spans="1:15" x14ac:dyDescent="0.25">
      <c r="A52">
        <v>2068</v>
      </c>
      <c r="B52">
        <v>46</v>
      </c>
      <c r="C52">
        <f>(1/((1+$B$2)^B52))</f>
        <v>0.25673652792674101</v>
      </c>
      <c r="D52">
        <f t="shared" si="8"/>
        <v>48775.510204081635</v>
      </c>
      <c r="E52">
        <f t="shared" si="1"/>
        <v>12522.455137651246</v>
      </c>
      <c r="F52">
        <f t="shared" si="2"/>
        <v>486.69141054851548</v>
      </c>
      <c r="G52">
        <f t="shared" si="9"/>
        <v>918.36734693877554</v>
      </c>
      <c r="H52">
        <f t="shared" si="0"/>
        <v>235.77844401435399</v>
      </c>
      <c r="I52">
        <f t="shared" si="3"/>
        <v>9.1636458053067766</v>
      </c>
      <c r="J52">
        <v>35000</v>
      </c>
      <c r="K52">
        <f t="shared" si="4"/>
        <v>8985.7784774359352</v>
      </c>
      <c r="L52">
        <f t="shared" si="5"/>
        <v>349.23672346891379</v>
      </c>
      <c r="M52">
        <v>50000</v>
      </c>
      <c r="N52">
        <f t="shared" si="6"/>
        <v>12836.82639633705</v>
      </c>
      <c r="O52">
        <f t="shared" si="7"/>
        <v>498.90960495559113</v>
      </c>
    </row>
    <row r="53" spans="1:15" x14ac:dyDescent="0.25">
      <c r="A53">
        <v>2069</v>
      </c>
      <c r="B53">
        <v>47</v>
      </c>
      <c r="C53">
        <f>(1/((1+$B$2)^B53))</f>
        <v>0.24925876497741845</v>
      </c>
      <c r="D53">
        <f t="shared" si="8"/>
        <v>49081.632653061228</v>
      </c>
      <c r="E53">
        <f t="shared" si="1"/>
        <v>12234.027138177376</v>
      </c>
      <c r="F53">
        <f t="shared" si="2"/>
        <v>475.48151373814022</v>
      </c>
      <c r="G53">
        <f t="shared" si="9"/>
        <v>938.77551020408168</v>
      </c>
      <c r="H53">
        <f t="shared" si="0"/>
        <v>233.99802426451529</v>
      </c>
      <c r="I53">
        <f t="shared" si="3"/>
        <v>9.0944489114155704</v>
      </c>
      <c r="J53">
        <v>35000</v>
      </c>
      <c r="K53">
        <f t="shared" si="4"/>
        <v>8724.0567742096464</v>
      </c>
      <c r="L53">
        <f t="shared" si="5"/>
        <v>339.06478006690662</v>
      </c>
      <c r="M53">
        <v>50000</v>
      </c>
      <c r="N53">
        <f t="shared" si="6"/>
        <v>12462.938248870922</v>
      </c>
      <c r="O53">
        <f t="shared" si="7"/>
        <v>484.37825723843798</v>
      </c>
    </row>
    <row r="54" spans="1:15" x14ac:dyDescent="0.25">
      <c r="A54">
        <v>2070</v>
      </c>
      <c r="B54">
        <v>48</v>
      </c>
      <c r="C54">
        <f>(1/((1+$B$2)^B54))</f>
        <v>0.24199880094894996</v>
      </c>
      <c r="D54">
        <f t="shared" si="8"/>
        <v>49387.755102040814</v>
      </c>
      <c r="E54">
        <f t="shared" si="1"/>
        <v>11951.777516254262</v>
      </c>
      <c r="F54">
        <f t="shared" si="2"/>
        <v>464.51174262612238</v>
      </c>
      <c r="G54">
        <f t="shared" si="9"/>
        <v>959.18367346938771</v>
      </c>
      <c r="H54">
        <f t="shared" si="0"/>
        <v>232.12129886940096</v>
      </c>
      <c r="I54">
        <f t="shared" si="3"/>
        <v>9.0215090510032034</v>
      </c>
      <c r="J54">
        <v>35000</v>
      </c>
      <c r="K54">
        <f t="shared" si="4"/>
        <v>8469.9580332132482</v>
      </c>
      <c r="L54">
        <f t="shared" si="5"/>
        <v>329.18910686107438</v>
      </c>
      <c r="M54">
        <v>50000</v>
      </c>
      <c r="N54">
        <f t="shared" si="6"/>
        <v>12099.940047447499</v>
      </c>
      <c r="O54">
        <f t="shared" si="7"/>
        <v>470.27015265867772</v>
      </c>
    </row>
    <row r="55" spans="1:15" x14ac:dyDescent="0.25">
      <c r="A55">
        <v>2071</v>
      </c>
      <c r="B55">
        <v>49</v>
      </c>
      <c r="C55">
        <f>(1/((1+$B$2)^B55))</f>
        <v>0.2349502921834466</v>
      </c>
      <c r="D55">
        <f t="shared" si="8"/>
        <v>49693.877551020407</v>
      </c>
      <c r="E55">
        <f t="shared" si="1"/>
        <v>11675.591050340663</v>
      </c>
      <c r="F55">
        <f t="shared" si="2"/>
        <v>453.77761907029139</v>
      </c>
      <c r="G55">
        <f t="shared" si="9"/>
        <v>979.59183673469386</v>
      </c>
      <c r="H55">
        <f t="shared" si="0"/>
        <v>230.15538826133545</v>
      </c>
      <c r="I55">
        <f t="shared" si="3"/>
        <v>8.9451029631926016</v>
      </c>
      <c r="J55">
        <v>35000</v>
      </c>
      <c r="K55">
        <f t="shared" si="4"/>
        <v>8223.2602264206307</v>
      </c>
      <c r="L55">
        <f t="shared" si="5"/>
        <v>319.60107462240234</v>
      </c>
      <c r="M55">
        <v>50000</v>
      </c>
      <c r="N55">
        <f t="shared" si="6"/>
        <v>11747.514609172329</v>
      </c>
      <c r="O55">
        <f t="shared" si="7"/>
        <v>456.57296374628902</v>
      </c>
    </row>
    <row r="56" spans="1:15" x14ac:dyDescent="0.25">
      <c r="A56">
        <v>2072</v>
      </c>
      <c r="B56">
        <v>50</v>
      </c>
      <c r="C56">
        <f>(1/((1+$B$2)^B56))</f>
        <v>0.22810707978975397</v>
      </c>
      <c r="D56">
        <v>50000</v>
      </c>
      <c r="E56">
        <f t="shared" si="1"/>
        <v>11405.353989487699</v>
      </c>
      <c r="F56">
        <f t="shared" si="2"/>
        <v>443.27472208377583</v>
      </c>
      <c r="G56">
        <v>1000</v>
      </c>
      <c r="H56">
        <f t="shared" si="0"/>
        <v>228.10707978975398</v>
      </c>
      <c r="I56">
        <f t="shared" si="3"/>
        <v>8.8654944416755157</v>
      </c>
      <c r="J56">
        <v>35000</v>
      </c>
      <c r="K56">
        <f t="shared" si="4"/>
        <v>7983.7477926413894</v>
      </c>
      <c r="L56">
        <f t="shared" si="5"/>
        <v>310.29230545864306</v>
      </c>
      <c r="M56">
        <v>50000</v>
      </c>
      <c r="N56">
        <f t="shared" si="6"/>
        <v>11405.353989487699</v>
      </c>
      <c r="O56">
        <f t="shared" si="7"/>
        <v>443.27472208377583</v>
      </c>
    </row>
    <row r="59" spans="1:15" x14ac:dyDescent="0.25">
      <c r="E59" t="s">
        <v>14</v>
      </c>
      <c r="F59" t="s">
        <v>15</v>
      </c>
      <c r="G59" t="s">
        <v>6</v>
      </c>
      <c r="H59" t="s">
        <v>16</v>
      </c>
      <c r="I59" t="s">
        <v>17</v>
      </c>
      <c r="K59" t="s">
        <v>20</v>
      </c>
      <c r="L59" t="s">
        <v>19</v>
      </c>
      <c r="N59" t="s">
        <v>24</v>
      </c>
    </row>
    <row r="60" spans="1:15" x14ac:dyDescent="0.25">
      <c r="E60">
        <f>SUM(E7:E56)</f>
        <v>1046709.1894036605</v>
      </c>
      <c r="F60">
        <f>SUM(F7:F56)</f>
        <v>40680.870182818631</v>
      </c>
      <c r="G60" t="s">
        <v>6</v>
      </c>
      <c r="H60">
        <f>SUM(H7:H56)</f>
        <v>9744.4966105581807</v>
      </c>
      <c r="I60">
        <f>SUM(I7:I56)</f>
        <v>378.72467885457485</v>
      </c>
      <c r="J60" t="s">
        <v>6</v>
      </c>
      <c r="K60">
        <f t="shared" ref="K60:O60" si="12">SUM(K7:K56)</f>
        <v>900541.74024528754</v>
      </c>
      <c r="L60">
        <f t="shared" si="12"/>
        <v>35000.000000000022</v>
      </c>
      <c r="M60" t="s">
        <v>6</v>
      </c>
      <c r="N60">
        <f t="shared" si="12"/>
        <v>1139311.9945590845</v>
      </c>
      <c r="O60">
        <f t="shared" si="12"/>
        <v>44279.923991870353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Nugent</dc:creator>
  <cp:lastModifiedBy>Richard Nugent </cp:lastModifiedBy>
  <dcterms:created xsi:type="dcterms:W3CDTF">2023-02-25T22:00:59Z</dcterms:created>
  <dcterms:modified xsi:type="dcterms:W3CDTF">2023-02-25T23:38:52Z</dcterms:modified>
</cp:coreProperties>
</file>